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3\Website\Documents\Final 11 Jan 2024\"/>
    </mc:Choice>
  </mc:AlternateContent>
  <xr:revisionPtr revIDLastSave="0" documentId="13_ncr:1_{CB05BCB3-37DB-4F6F-B020-D765851A0090}" xr6:coauthVersionLast="47" xr6:coauthVersionMax="47" xr10:uidLastSave="{00000000-0000-0000-0000-000000000000}"/>
  <bookViews>
    <workbookView xWindow="28680" yWindow="-120" windowWidth="29040" windowHeight="15840"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3" i="7" l="1"/>
  <c r="M138" i="7"/>
  <c r="O134" i="7"/>
  <c r="M119" i="7"/>
  <c r="O371" i="7"/>
  <c r="M364" i="7"/>
  <c r="M358" i="7"/>
  <c r="M347" i="7" l="1"/>
  <c r="M342" i="7"/>
  <c r="M327" i="7"/>
  <c r="M322" i="7"/>
  <c r="M321" i="7"/>
  <c r="M316" i="7"/>
  <c r="O312" i="7" l="1"/>
  <c r="M295" i="7"/>
  <c r="O291" i="7" l="1"/>
  <c r="M278" i="7"/>
  <c r="M259" i="7" l="1"/>
  <c r="M252" i="7"/>
  <c r="M233" i="7"/>
  <c r="M222" i="7"/>
  <c r="J220" i="7"/>
  <c r="M217" i="7"/>
  <c r="J198" i="7" l="1"/>
  <c r="J197" i="7"/>
  <c r="J199" i="7" s="1"/>
  <c r="J200" i="7" s="1"/>
  <c r="M178" i="7" l="1"/>
  <c r="M172" i="7"/>
  <c r="M166" i="7"/>
  <c r="M157" i="7"/>
  <c r="O115" i="7"/>
  <c r="M100" i="7"/>
  <c r="M83" i="7" l="1"/>
  <c r="M73" i="7"/>
  <c r="M62" i="7"/>
  <c r="M61" i="7"/>
  <c r="M52" i="7"/>
  <c r="M41" i="7"/>
  <c r="M36" i="7"/>
  <c r="M14" i="7" l="1"/>
</calcChain>
</file>

<file path=xl/sharedStrings.xml><?xml version="1.0" encoding="utf-8"?>
<sst xmlns="http://schemas.openxmlformats.org/spreadsheetml/2006/main" count="3423" uniqueCount="289">
  <si>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</si>
  <si>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</si>
  <si>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</si>
  <si>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</si>
  <si>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</si>
  <si>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</si>
  <si>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</si>
  <si>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</si>
  <si>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</si>
  <si>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</si>
  <si>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</si>
  <si>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</si>
  <si>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</si>
  <si>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</si>
  <si>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</si>
  <si>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</si>
  <si>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</si>
  <si>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</si>
  <si>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</si>
  <si>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</si>
  <si>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</si>
  <si>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</si>
  <si>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</si>
  <si>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</si>
  <si>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</si>
  <si>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</si>
  <si>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</si>
  <si>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</si>
  <si>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</si>
  <si>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</si>
  <si>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</si>
  <si>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</si>
  <si>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</si>
  <si>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</si>
  <si>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</si>
  <si>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</si>
  <si>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</si>
  <si>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</si>
  <si>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</si>
  <si>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</si>
  <si>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</si>
  <si>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</si>
  <si>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</si>
  <si>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</si>
  <si>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</si>
  <si>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</si>
  <si>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</si>
  <si>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</si>
  <si>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</si>
  <si>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</si>
  <si>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</si>
  <si>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</si>
  <si>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</si>
  <si>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</si>
  <si>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</si>
  <si>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</si>
  <si>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</si>
  <si>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</si>
  <si>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</si>
  <si>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</si>
  <si>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</si>
  <si>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</si>
  <si>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</si>
  <si>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</si>
  <si>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</si>
  <si>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</si>
  <si>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</si>
  <si>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</si>
  <si>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</si>
  <si>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</si>
  <si>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</si>
  <si>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</si>
  <si>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</si>
  <si>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</si>
  <si>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</si>
  <si>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</si>
  <si>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</si>
  <si>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</si>
  <si>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</si>
  <si>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</si>
  <si>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</si>
  <si>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</si>
  <si>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</si>
  <si>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</si>
  <si>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</si>
  <si>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</si>
  <si>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</si>
  <si>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</si>
  <si>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</si>
  <si>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</si>
  <si>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</si>
  <si>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</si>
  <si>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</si>
  <si>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</si>
  <si>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</si>
  <si>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</si>
  <si>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</si>
  <si>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</si>
  <si>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</si>
  <si>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</si>
  <si>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</si>
  <si>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</si>
  <si>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</si>
  <si>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</si>
  <si>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</si>
  <si>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</si>
  <si>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</si>
  <si>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</si>
  <si>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</si>
  <si>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</si>
  <si>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</si>
  <si>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</si>
  <si>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</si>
  <si>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</si>
  <si>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</si>
  <si>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</si>
  <si>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</si>
  <si>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As at 1 Jan 2020. Escalated on each 1 Jan, starting with the first escalation on 1 Jan 2021, using September quarter CPI weighted average of 8 capital cities.</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</si>
  <si>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</si>
  <si>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</si>
  <si>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</si>
  <si>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</si>
  <si>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</si>
  <si>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</si>
  <si>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</si>
  <si>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</si>
  <si>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</si>
  <si>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</si>
  <si>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</si>
  <si>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</si>
  <si>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</si>
  <si>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</si>
  <si>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</si>
  <si>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</si>
  <si>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</si>
  <si>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</si>
  <si>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</si>
  <si>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</si>
  <si>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</si>
  <si>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</si>
  <si>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</si>
  <si>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</si>
  <si>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</si>
  <si>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</si>
  <si>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</si>
  <si>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</si>
  <si>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</si>
  <si>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</si>
  <si>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</si>
  <si>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</si>
  <si>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</si>
  <si>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</si>
  <si>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</si>
  <si>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</si>
  <si>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</si>
  <si>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</si>
  <si>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</si>
  <si>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</si>
  <si>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</si>
  <si>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As at 1 Jan 2023. Escalated on each 1 Jan, starting with the first escalation on 1 Jan 2024 (if applicable), using September quarter CPI weighted average of 8 capital cities</t>
  </si>
  <si>
    <t>Yes</t>
  </si>
  <si>
    <t>0 / 1.0634*</t>
  </si>
  <si>
    <t>* In relation to column O - the applicable rate is:
$0 (Free) - up to a maximum cumulative total of 80 TJ of reservoir injection provided as an as-available service on any gas day during the period from 1/06/2023 to 31/12/2023 (inclusive), which the customer has made a pre-payment of $60,000 for; and
$1.0634/GJ for reservoir injection provided as an as-available service once the above limit has been reached.</t>
  </si>
  <si>
    <t>IGSF04</t>
  </si>
  <si>
    <t>2/05/2023*</t>
  </si>
  <si>
    <t>Original price: $366.45 per GJ/day per annum; Conversion: Original price/365</t>
  </si>
  <si>
    <t>As at 1 Jul 2019. Escalated on each 1 Jan, starting with the first escalation on 1 Jan 2020, using September quarter CPI weighted average of 8 capital cities</t>
  </si>
  <si>
    <t>*Service was provided prior to 2 May 2023, but the contracted quantity, which has now expired, was different from the quantity set out in column J.</t>
  </si>
  <si>
    <t>7500</t>
  </si>
  <si>
    <t>3750</t>
  </si>
  <si>
    <t>600000</t>
  </si>
  <si>
    <t>Interruptible Additional Storage Capacity</t>
  </si>
  <si>
    <t>150000*</t>
  </si>
  <si>
    <t>0.42*</t>
  </si>
  <si>
    <t>Original price: $388,650 for 245 days; Conversion: Original price/245/3750*</t>
  </si>
  <si>
    <t>Price not subject to escalation</t>
  </si>
  <si>
    <t>* The fixed price in column M has been represented in a way that is equivalent to how the bundled price for the firm capacity services above is represented (as set out in the entry for 'Injection into SWP (firm capacity)). In relation to Column Q - the conversion to a daily rate has been undertaken in accordance with the following formula: $388,650 (original charge) / 245 (number of days to which the charge relates) / (150,000 (contracted quantity) / 40 (to reflect the storage to SWP injection ratio)). 
In relation to column V - 'other' selected as this capacity entitlement can be varied by Lochard Energy.</t>
  </si>
  <si>
    <t>50000*</t>
  </si>
  <si>
    <t>0.50*</t>
  </si>
  <si>
    <t>Original price: $183.23 per GJ/annum; Conversion: Original price/365</t>
  </si>
  <si>
    <t xml:space="preserve">* The fixed price in column M has also been represented in a way that is equivalent to how the bundled price for the firm capacity services above is represented (as set out in the entry for 'Injection into SWP (firm capacity)). </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</si>
  <si>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</si>
  <si>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</si>
  <si>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</si>
  <si>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</si>
  <si>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</si>
  <si>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</si>
  <si>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</si>
  <si>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</si>
  <si>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</si>
  <si>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</si>
  <si>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</si>
  <si>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</si>
  <si>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</si>
  <si>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</si>
  <si>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</si>
  <si>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</si>
  <si>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</si>
  <si>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</si>
  <si>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</si>
  <si>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</si>
  <si>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</si>
  <si>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</si>
  <si>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</si>
  <si>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</si>
  <si>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</si>
  <si>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</si>
  <si>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</si>
  <si>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</si>
  <si>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</si>
  <si>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</si>
  <si>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</si>
  <si>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</si>
  <si>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</si>
  <si>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</si>
  <si>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</si>
  <si>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</si>
  <si>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</si>
  <si>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</si>
  <si>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</si>
  <si>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</si>
  <si>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</si>
  <si>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</si>
  <si>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</si>
  <si>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</si>
  <si>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</si>
  <si>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</si>
  <si>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</si>
  <si>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</si>
  <si>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</si>
  <si>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</si>
  <si>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</si>
  <si>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</si>
  <si>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</si>
  <si>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</si>
  <si>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</si>
  <si>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</si>
  <si>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</si>
  <si>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</si>
  <si>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</si>
  <si>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</si>
  <si>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</si>
  <si>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</si>
  <si>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</si>
  <si>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</si>
  <si>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</si>
  <si>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</si>
  <si>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In relation to column O - the applicable rate is:
$0 (Free) - up to a maximum cumulative total of 320 TJ of reservoir injection provided as an as-available service on any gas day during the period from 21/09/2022 to 31/12/2023 (inclusive); and
$0.9913/GJ for reservoir injection provided as an as-available service once the above limit has been reached.</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</si>
  <si>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</si>
  <si>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</si>
  <si>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</si>
  <si>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</si>
  <si>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</si>
  <si>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</si>
  <si>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</si>
  <si>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</si>
  <si>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</si>
  <si>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2023 to 31 Dec 2023.</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</si>
  <si>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</si>
  <si>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</si>
  <si>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</si>
  <si>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</si>
  <si>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</si>
  <si>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</si>
  <si>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</si>
  <si>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</si>
  <si>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</si>
  <si>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</si>
  <si>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</si>
  <si>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</si>
  <si>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</si>
  <si>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</si>
  <si>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</si>
  <si>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</si>
  <si>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</si>
  <si>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</si>
  <si>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</si>
  <si>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</si>
  <si>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</si>
  <si>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</si>
  <si>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</si>
  <si>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</si>
  <si>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t>200000*</t>
  </si>
  <si>
    <t>0.33*</t>
  </si>
  <si>
    <t>Original price: $165,655.48 for 99 days; Conversion: Original price/99/5000*</t>
  </si>
  <si>
    <t>As at 1 Jan 2019. Escalated on each 1 Jan, starting with the first escalation on 1 Jan 2020, using September quarter CPI weighted average of 8 capital cities</t>
  </si>
  <si>
    <t>* The fixed price in column M has been represented in a way that is equivalent to how the bundled price for the firm capacity services above is represented (as set out in the entry for 'Injection into SWP (firm capacity)). In relation to Column Q - the conversion to a daily rate has been undertaken in accordance with the following formula: $165,655.48 (original charge) / 99 (number of days to which the charge relates) / (200,000 (contracted quantity) / 40 (to reflect the storage to SWP injection ratio)). 
In relation to column V - 'other' selected as this capacity entitlement can be varied by Lochard Energy.</t>
  </si>
  <si>
    <r>
      <t>Date of publication / last update:</t>
    </r>
    <r>
      <rPr>
        <sz val="12"/>
        <rFont val="Arial"/>
        <family val="2"/>
      </rPr>
      <t xml:space="preserve"> 12 January 2024</t>
    </r>
  </si>
  <si>
    <r>
      <t xml:space="preserve">Information replaces an earlier version: </t>
    </r>
    <r>
      <rPr>
        <sz val="12"/>
        <rFont val="Arial"/>
        <family val="2"/>
      </rPr>
      <t>Yes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</si>
</sst>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000"/>
  </numFmts>
  <fonts count="12"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s>
  <fills count="9">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43" fontId="2" fillId="0" borderId="0" applyFont="0" applyFill="0" applyBorder="0" applyAlignment="0" applyProtection="0"/>
  </cellStyleXfs>
  <cellXfs count="151">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center" vertical="center" wrapText="1"/>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center" wrapText="1"/>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49" fontId="2" fillId="8" borderId="17" xfId="6" applyNumberFormat="1" applyFont="1" applyFill="1" applyBorder="1" applyAlignment="1" applyProtection="1">
      <alignment horizontal="center" vertical="center" wrapText="1"/>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Border="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Border="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876300"/>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410"/>
  <sheetViews>
    <sheetView tabSelected="1" topLeftCell="A11" zoomScale="90" zoomScaleNormal="90" workbookViewId="0">
      <pane xSplit="4" ySplit="3" topLeftCell="E377" activePane="bottomRight" state="frozen"/>
      <selection activeCell="A11" sqref="A11"/>
      <selection pane="topRight" activeCell="E11" sqref="E11"/>
      <selection pane="bottomLeft" activeCell="A14" sqref="A14"/>
      <selection pane="bottomRight" activeCell="C386" sqref="C386"/>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123.42578125" style="2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29" t="s">
        <v>6</v>
      </c>
      <c r="C10" s="130"/>
      <c r="D10" s="131"/>
      <c r="E10" s="132" t="s">
        <v>7</v>
      </c>
      <c r="F10" s="133"/>
      <c r="G10" s="133"/>
      <c r="H10" s="133"/>
      <c r="I10" s="134"/>
      <c r="L10" s="135" t="s">
        <v>8</v>
      </c>
      <c r="M10" s="136"/>
      <c r="N10" s="136"/>
      <c r="O10" s="136"/>
      <c r="P10" s="136"/>
      <c r="Q10" s="136"/>
      <c r="R10" s="136"/>
      <c r="S10" s="136"/>
      <c r="T10" s="136"/>
    </row>
    <row r="11" spans="2:23" ht="85.5" customHeight="1" thickBot="1" x14ac:dyDescent="0.25">
      <c r="B11" s="137" t="s">
        <v>24</v>
      </c>
      <c r="C11" s="139"/>
      <c r="D11" s="138"/>
      <c r="E11" s="127" t="s">
        <v>25</v>
      </c>
      <c r="F11" s="128"/>
      <c r="G11" s="128"/>
      <c r="H11" s="128"/>
      <c r="I11" s="140"/>
      <c r="J11" s="137" t="s">
        <v>26</v>
      </c>
      <c r="K11" s="138"/>
      <c r="L11" s="127" t="s">
        <v>9</v>
      </c>
      <c r="M11" s="128"/>
      <c r="N11" s="128"/>
      <c r="O11" s="128"/>
      <c r="P11" s="128"/>
      <c r="Q11" s="128"/>
      <c r="R11" s="128"/>
      <c r="S11" s="128"/>
      <c r="T11" s="128"/>
      <c r="U11" s="127" t="s">
        <v>32</v>
      </c>
      <c r="V11" s="128"/>
      <c r="W11" s="22"/>
    </row>
    <row r="12" spans="2:23" ht="117" customHeight="1" x14ac:dyDescent="0.2">
      <c r="B12" s="23"/>
      <c r="C12" s="11" t="s">
        <v>41</v>
      </c>
      <c r="D12" s="12" t="s">
        <v>23</v>
      </c>
      <c r="E12" s="24"/>
      <c r="F12" s="13"/>
      <c r="G12" s="13"/>
      <c r="H12" s="13"/>
      <c r="I12" s="14" t="s">
        <v>12</v>
      </c>
      <c r="J12" s="143" t="s">
        <v>42</v>
      </c>
      <c r="K12" s="145" t="s">
        <v>18</v>
      </c>
      <c r="L12" s="147" t="s">
        <v>35</v>
      </c>
      <c r="M12" s="9" t="s">
        <v>13</v>
      </c>
      <c r="N12" s="9" t="s">
        <v>10</v>
      </c>
      <c r="O12" s="9" t="s">
        <v>21</v>
      </c>
      <c r="P12" s="9"/>
      <c r="Q12" s="9" t="s">
        <v>22</v>
      </c>
      <c r="R12" s="9"/>
      <c r="S12" s="9"/>
      <c r="T12" s="10"/>
      <c r="U12" s="147" t="s">
        <v>31</v>
      </c>
      <c r="V12" s="149" t="s">
        <v>33</v>
      </c>
      <c r="W12" s="141" t="s">
        <v>30</v>
      </c>
    </row>
    <row r="13" spans="2:23" ht="170.25" customHeight="1" thickBot="1" x14ac:dyDescent="0.25">
      <c r="B13" s="25" t="s">
        <v>14</v>
      </c>
      <c r="C13" s="26" t="s">
        <v>11</v>
      </c>
      <c r="D13" s="27" t="s">
        <v>17</v>
      </c>
      <c r="E13" s="28" t="s">
        <v>15</v>
      </c>
      <c r="F13" s="29" t="s">
        <v>19</v>
      </c>
      <c r="G13" s="29" t="s">
        <v>16</v>
      </c>
      <c r="H13" s="29" t="s">
        <v>20</v>
      </c>
      <c r="I13" s="27" t="s">
        <v>27</v>
      </c>
      <c r="J13" s="144"/>
      <c r="K13" s="146"/>
      <c r="L13" s="148"/>
      <c r="M13" s="30" t="s">
        <v>29</v>
      </c>
      <c r="N13" s="29" t="s">
        <v>36</v>
      </c>
      <c r="O13" s="30" t="s">
        <v>37</v>
      </c>
      <c r="P13" s="30" t="s">
        <v>38</v>
      </c>
      <c r="Q13" s="30" t="s">
        <v>28</v>
      </c>
      <c r="R13" s="30" t="s">
        <v>39</v>
      </c>
      <c r="S13" s="30" t="s">
        <v>40</v>
      </c>
      <c r="T13" s="27" t="s">
        <v>34</v>
      </c>
      <c r="U13" s="148"/>
      <c r="V13" s="150"/>
      <c r="W13" s="142"/>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19" t="s">
        <v>52</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20"/>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20"/>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20"/>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20"/>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20"/>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38.2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20"/>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20"/>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20"/>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21"/>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22"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23"/>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23"/>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23"/>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23"/>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23"/>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23"/>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23"/>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23"/>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23"/>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23"/>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24"/>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19" t="s">
        <v>105</v>
      </c>
      <c r="S36" s="32"/>
      <c r="T36" s="32" t="s">
        <v>53</v>
      </c>
      <c r="U36" s="32" t="s">
        <v>160</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20"/>
      <c r="S37" s="15"/>
      <c r="T37" s="15" t="s">
        <v>58</v>
      </c>
      <c r="U37" s="15" t="s">
        <v>160</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20"/>
      <c r="S38" s="15"/>
      <c r="T38" s="15" t="s">
        <v>58</v>
      </c>
      <c r="U38" s="15" t="s">
        <v>160</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20"/>
      <c r="S39" s="15"/>
      <c r="T39" s="15" t="s">
        <v>58</v>
      </c>
      <c r="U39" s="15" t="s">
        <v>160</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20"/>
      <c r="S40" s="63"/>
      <c r="T40" s="15" t="s">
        <v>58</v>
      </c>
      <c r="U40" s="15" t="s">
        <v>160</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21"/>
      <c r="S41" s="63"/>
      <c r="T41" s="15" t="s">
        <v>58</v>
      </c>
      <c r="U41" s="15" t="s">
        <v>160</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22" t="s">
        <v>105</v>
      </c>
      <c r="T42" s="44" t="s">
        <v>58</v>
      </c>
      <c r="U42" s="44" t="s">
        <v>160</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23"/>
      <c r="T43" s="44" t="s">
        <v>58</v>
      </c>
      <c r="U43" s="44" t="s">
        <v>160</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23"/>
      <c r="T44" s="44" t="s">
        <v>58</v>
      </c>
      <c r="U44" s="44" t="s">
        <v>160</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23"/>
      <c r="T45" s="44" t="s">
        <v>58</v>
      </c>
      <c r="U45" s="44" t="s">
        <v>160</v>
      </c>
      <c r="V45" s="44" t="s">
        <v>79</v>
      </c>
      <c r="W45" s="49" t="s">
        <v>58</v>
      </c>
    </row>
    <row r="46" spans="2:23" ht="38.25" x14ac:dyDescent="0.2">
      <c r="B46" s="43"/>
      <c r="C46" s="76"/>
      <c r="D46" s="44" t="s">
        <v>88</v>
      </c>
      <c r="E46" s="45"/>
      <c r="F46" s="45"/>
      <c r="G46" s="45" t="s">
        <v>108</v>
      </c>
      <c r="H46" s="45"/>
      <c r="I46" s="44"/>
      <c r="J46" s="47" t="s">
        <v>58</v>
      </c>
      <c r="K46" s="44"/>
      <c r="L46" s="44" t="s">
        <v>76</v>
      </c>
      <c r="M46" s="44"/>
      <c r="N46" s="48"/>
      <c r="O46" s="65" t="s">
        <v>112</v>
      </c>
      <c r="P46" s="48" t="s">
        <v>78</v>
      </c>
      <c r="Q46" s="44"/>
      <c r="R46" s="69"/>
      <c r="S46" s="123"/>
      <c r="T46" s="44" t="s">
        <v>58</v>
      </c>
      <c r="U46" s="44" t="s">
        <v>160</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23"/>
      <c r="T47" s="44" t="s">
        <v>58</v>
      </c>
      <c r="U47" s="44" t="s">
        <v>160</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23"/>
      <c r="T48" s="44" t="s">
        <v>58</v>
      </c>
      <c r="U48" s="44" t="s">
        <v>160</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23"/>
      <c r="T49" s="44" t="s">
        <v>58</v>
      </c>
      <c r="U49" s="44" t="s">
        <v>160</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23"/>
      <c r="T50" s="44" t="s">
        <v>58</v>
      </c>
      <c r="U50" s="44" t="s">
        <v>160</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24"/>
      <c r="T51" s="51" t="s">
        <v>58</v>
      </c>
      <c r="U51" s="51" t="s">
        <v>160</v>
      </c>
      <c r="V51" s="51" t="s">
        <v>91</v>
      </c>
      <c r="W51" s="55"/>
    </row>
    <row r="52" spans="2:23" ht="12.75" customHeight="1" x14ac:dyDescent="0.2">
      <c r="B52" s="31" t="s">
        <v>43</v>
      </c>
      <c r="C52" s="74" t="s">
        <v>156</v>
      </c>
      <c r="D52" s="32" t="s">
        <v>44</v>
      </c>
      <c r="E52" s="33">
        <v>42339</v>
      </c>
      <c r="F52" s="33">
        <v>44651</v>
      </c>
      <c r="G52" s="33" t="s">
        <v>141</v>
      </c>
      <c r="H52" s="33">
        <v>46022</v>
      </c>
      <c r="I52" s="32" t="s">
        <v>46</v>
      </c>
      <c r="J52" s="32" t="s">
        <v>115</v>
      </c>
      <c r="K52" s="32" t="s">
        <v>48</v>
      </c>
      <c r="L52" s="32" t="s">
        <v>49</v>
      </c>
      <c r="M52" s="34">
        <f>230/365</f>
        <v>0.63013698630136983</v>
      </c>
      <c r="N52" s="35" t="s">
        <v>50</v>
      </c>
      <c r="O52" s="35"/>
      <c r="P52" s="35"/>
      <c r="Q52" s="35" t="s">
        <v>142</v>
      </c>
      <c r="R52" s="119" t="s">
        <v>143</v>
      </c>
      <c r="S52" s="35"/>
      <c r="T52" s="32" t="s">
        <v>53</v>
      </c>
      <c r="U52" s="15" t="s">
        <v>54</v>
      </c>
      <c r="V52" s="32" t="s">
        <v>55</v>
      </c>
      <c r="W52" s="36" t="s">
        <v>144</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20"/>
      <c r="S53" s="39"/>
      <c r="T53" s="15" t="s">
        <v>58</v>
      </c>
      <c r="U53" s="15" t="s">
        <v>54</v>
      </c>
      <c r="V53" s="15" t="s">
        <v>55</v>
      </c>
      <c r="W53" s="40" t="s">
        <v>58</v>
      </c>
    </row>
    <row r="54" spans="2:23" x14ac:dyDescent="0.2">
      <c r="B54" s="20"/>
      <c r="C54" s="15"/>
      <c r="D54" s="15" t="s">
        <v>61</v>
      </c>
      <c r="E54" s="37"/>
      <c r="F54" s="37"/>
      <c r="G54" s="37" t="s">
        <v>58</v>
      </c>
      <c r="H54" s="37" t="s">
        <v>58</v>
      </c>
      <c r="I54" s="15"/>
      <c r="J54" s="15" t="s">
        <v>118</v>
      </c>
      <c r="K54" s="38" t="s">
        <v>48</v>
      </c>
      <c r="L54" s="38" t="s">
        <v>49</v>
      </c>
      <c r="M54" s="16">
        <v>0</v>
      </c>
      <c r="N54" s="79" t="s">
        <v>50</v>
      </c>
      <c r="O54" s="39"/>
      <c r="P54" s="39"/>
      <c r="Q54" s="15"/>
      <c r="R54" s="120"/>
      <c r="S54" s="39"/>
      <c r="T54" s="15" t="s">
        <v>58</v>
      </c>
      <c r="U54" s="15" t="s">
        <v>54</v>
      </c>
      <c r="V54" s="15" t="s">
        <v>55</v>
      </c>
      <c r="W54" s="40" t="s">
        <v>58</v>
      </c>
    </row>
    <row r="55" spans="2:23" x14ac:dyDescent="0.2">
      <c r="B55" s="20"/>
      <c r="C55" s="15"/>
      <c r="D55" s="15" t="s">
        <v>63</v>
      </c>
      <c r="E55" s="37"/>
      <c r="F55" s="37"/>
      <c r="G55" s="37" t="s">
        <v>145</v>
      </c>
      <c r="H55" s="37" t="s">
        <v>58</v>
      </c>
      <c r="I55" s="15"/>
      <c r="J55" s="15" t="s">
        <v>118</v>
      </c>
      <c r="K55" s="38" t="s">
        <v>48</v>
      </c>
      <c r="L55" s="38" t="s">
        <v>49</v>
      </c>
      <c r="M55" s="16">
        <v>0</v>
      </c>
      <c r="N55" s="79" t="s">
        <v>50</v>
      </c>
      <c r="O55" s="39"/>
      <c r="P55" s="39"/>
      <c r="Q55" s="15"/>
      <c r="R55" s="120"/>
      <c r="S55" s="39"/>
      <c r="T55" s="15" t="s">
        <v>58</v>
      </c>
      <c r="U55" s="15" t="s">
        <v>54</v>
      </c>
      <c r="V55" s="15" t="s">
        <v>55</v>
      </c>
      <c r="W55" s="84" t="s">
        <v>146</v>
      </c>
    </row>
    <row r="56" spans="2:23" ht="12.75" customHeight="1" x14ac:dyDescent="0.2">
      <c r="B56" s="20"/>
      <c r="C56" s="15"/>
      <c r="D56" s="15" t="s">
        <v>64</v>
      </c>
      <c r="E56" s="37"/>
      <c r="F56" s="37"/>
      <c r="G56" s="37" t="s">
        <v>58</v>
      </c>
      <c r="H56" s="37" t="s">
        <v>58</v>
      </c>
      <c r="I56" s="15"/>
      <c r="J56" s="15" t="s">
        <v>118</v>
      </c>
      <c r="K56" s="38" t="s">
        <v>48</v>
      </c>
      <c r="L56" s="38" t="s">
        <v>49</v>
      </c>
      <c r="M56" s="16">
        <v>0</v>
      </c>
      <c r="N56" s="79" t="s">
        <v>50</v>
      </c>
      <c r="O56" s="39"/>
      <c r="P56" s="39"/>
      <c r="Q56" s="15"/>
      <c r="R56" s="120"/>
      <c r="S56" s="39"/>
      <c r="T56" s="15" t="s">
        <v>58</v>
      </c>
      <c r="U56" s="15" t="s">
        <v>54</v>
      </c>
      <c r="V56" s="15" t="s">
        <v>55</v>
      </c>
      <c r="W56" s="40" t="s">
        <v>58</v>
      </c>
    </row>
    <row r="57" spans="2:23" x14ac:dyDescent="0.2">
      <c r="B57" s="20"/>
      <c r="C57" s="15"/>
      <c r="D57" s="15" t="s">
        <v>119</v>
      </c>
      <c r="E57" s="37"/>
      <c r="F57" s="37"/>
      <c r="G57" s="37" t="s">
        <v>141</v>
      </c>
      <c r="H57" s="37" t="s">
        <v>58</v>
      </c>
      <c r="I57" s="15"/>
      <c r="J57" s="15" t="s">
        <v>120</v>
      </c>
      <c r="K57" s="38" t="s">
        <v>48</v>
      </c>
      <c r="L57" s="38" t="s">
        <v>49</v>
      </c>
      <c r="M57" s="16">
        <v>0</v>
      </c>
      <c r="N57" s="79" t="s">
        <v>50</v>
      </c>
      <c r="O57" s="39"/>
      <c r="P57" s="39"/>
      <c r="Q57" s="15"/>
      <c r="R57" s="120"/>
      <c r="S57" s="39"/>
      <c r="T57" s="15" t="s">
        <v>58</v>
      </c>
      <c r="U57" s="15" t="s">
        <v>54</v>
      </c>
      <c r="V57" s="15" t="s">
        <v>55</v>
      </c>
      <c r="W57" s="42" t="s">
        <v>147</v>
      </c>
    </row>
    <row r="58" spans="2:23" x14ac:dyDescent="0.2">
      <c r="B58" s="20"/>
      <c r="C58" s="15"/>
      <c r="D58" s="15" t="s">
        <v>121</v>
      </c>
      <c r="E58" s="37"/>
      <c r="F58" s="37"/>
      <c r="G58" s="37" t="s">
        <v>58</v>
      </c>
      <c r="H58" s="37" t="s">
        <v>58</v>
      </c>
      <c r="I58" s="15"/>
      <c r="J58" s="15" t="s">
        <v>120</v>
      </c>
      <c r="K58" s="38" t="s">
        <v>48</v>
      </c>
      <c r="L58" s="38" t="s">
        <v>49</v>
      </c>
      <c r="M58" s="16">
        <v>0</v>
      </c>
      <c r="N58" s="79" t="s">
        <v>50</v>
      </c>
      <c r="O58" s="39"/>
      <c r="P58" s="39"/>
      <c r="Q58" s="15"/>
      <c r="R58" s="120"/>
      <c r="S58" s="39"/>
      <c r="T58" s="15" t="s">
        <v>58</v>
      </c>
      <c r="U58" s="15" t="s">
        <v>54</v>
      </c>
      <c r="V58" s="15" t="s">
        <v>79</v>
      </c>
      <c r="W58" s="40" t="s">
        <v>122</v>
      </c>
    </row>
    <row r="59" spans="2:23" x14ac:dyDescent="0.2">
      <c r="B59" s="20"/>
      <c r="C59" s="15"/>
      <c r="D59" s="15" t="s">
        <v>71</v>
      </c>
      <c r="E59" s="37"/>
      <c r="F59" s="37"/>
      <c r="G59" s="37" t="s">
        <v>148</v>
      </c>
      <c r="H59" s="37" t="s">
        <v>58</v>
      </c>
      <c r="I59" s="15"/>
      <c r="J59" s="15" t="s">
        <v>123</v>
      </c>
      <c r="K59" s="15" t="s">
        <v>73</v>
      </c>
      <c r="L59" s="38" t="s">
        <v>49</v>
      </c>
      <c r="M59" s="16">
        <v>0</v>
      </c>
      <c r="N59" s="39" t="s">
        <v>50</v>
      </c>
      <c r="O59" s="39"/>
      <c r="P59" s="39"/>
      <c r="Q59" s="15"/>
      <c r="R59" s="121"/>
      <c r="S59" s="39"/>
      <c r="T59" s="15" t="s">
        <v>58</v>
      </c>
      <c r="U59" s="15" t="s">
        <v>54</v>
      </c>
      <c r="V59" s="15" t="s">
        <v>55</v>
      </c>
      <c r="W59" s="40" t="s">
        <v>149</v>
      </c>
    </row>
    <row r="60" spans="2:23" x14ac:dyDescent="0.2">
      <c r="B60" s="20"/>
      <c r="C60" s="15"/>
      <c r="D60" s="15" t="s">
        <v>57</v>
      </c>
      <c r="E60" s="37"/>
      <c r="F60" s="37"/>
      <c r="G60" s="37" t="s">
        <v>148</v>
      </c>
      <c r="H60" s="37">
        <v>47848</v>
      </c>
      <c r="I60" s="15"/>
      <c r="J60" s="15" t="s">
        <v>150</v>
      </c>
      <c r="K60" s="38" t="s">
        <v>48</v>
      </c>
      <c r="L60" s="38" t="s">
        <v>49</v>
      </c>
      <c r="M60" s="16">
        <v>0.06</v>
      </c>
      <c r="N60" s="39" t="s">
        <v>50</v>
      </c>
      <c r="O60" s="39"/>
      <c r="P60" s="39"/>
      <c r="Q60" s="15" t="s">
        <v>134</v>
      </c>
      <c r="R60" s="82" t="s">
        <v>135</v>
      </c>
      <c r="S60" s="39"/>
      <c r="T60" s="15" t="s">
        <v>58</v>
      </c>
      <c r="U60" s="15" t="s">
        <v>54</v>
      </c>
      <c r="V60" s="15" t="s">
        <v>55</v>
      </c>
      <c r="W60" s="84" t="s">
        <v>151</v>
      </c>
    </row>
    <row r="61" spans="2:23" ht="63.75" x14ac:dyDescent="0.2">
      <c r="B61" s="20"/>
      <c r="C61" s="15"/>
      <c r="D61" s="15" t="s">
        <v>124</v>
      </c>
      <c r="E61" s="37"/>
      <c r="F61" s="37"/>
      <c r="G61" s="37" t="s">
        <v>148</v>
      </c>
      <c r="H61" s="85">
        <v>46022</v>
      </c>
      <c r="I61" s="15"/>
      <c r="J61" s="15" t="s">
        <v>152</v>
      </c>
      <c r="K61" s="15" t="s">
        <v>73</v>
      </c>
      <c r="L61" s="38" t="s">
        <v>49</v>
      </c>
      <c r="M61" s="17">
        <f>230/4/365</f>
        <v>0.15753424657534246</v>
      </c>
      <c r="N61" s="39" t="s">
        <v>50</v>
      </c>
      <c r="O61" s="39"/>
      <c r="P61" s="39"/>
      <c r="Q61" s="15" t="s">
        <v>153</v>
      </c>
      <c r="R61" s="126" t="s">
        <v>143</v>
      </c>
      <c r="S61" s="39"/>
      <c r="T61" s="15" t="s">
        <v>58</v>
      </c>
      <c r="U61" s="15" t="s">
        <v>54</v>
      </c>
      <c r="V61" s="15" t="s">
        <v>55</v>
      </c>
      <c r="W61" s="41" t="s">
        <v>154</v>
      </c>
    </row>
    <row r="62" spans="2:23" x14ac:dyDescent="0.2">
      <c r="B62" s="20"/>
      <c r="C62" s="15"/>
      <c r="D62" s="15" t="s">
        <v>126</v>
      </c>
      <c r="E62" s="37"/>
      <c r="F62" s="37"/>
      <c r="G62" s="37" t="s">
        <v>58</v>
      </c>
      <c r="H62" s="37" t="s">
        <v>58</v>
      </c>
      <c r="I62" s="15"/>
      <c r="J62" s="15" t="s">
        <v>155</v>
      </c>
      <c r="K62" s="15" t="s">
        <v>48</v>
      </c>
      <c r="L62" s="38" t="s">
        <v>49</v>
      </c>
      <c r="M62" s="17">
        <f>230/4/365</f>
        <v>0.15753424657534246</v>
      </c>
      <c r="N62" s="79" t="s">
        <v>50</v>
      </c>
      <c r="O62" s="39"/>
      <c r="P62" s="39"/>
      <c r="Q62" s="15" t="s">
        <v>153</v>
      </c>
      <c r="R62" s="121"/>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26" t="s">
        <v>117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20"/>
      <c r="S64" s="80"/>
      <c r="T64" s="15" t="s">
        <v>58</v>
      </c>
      <c r="U64" s="15" t="s">
        <v>54</v>
      </c>
      <c r="V64" s="15" t="s">
        <v>55</v>
      </c>
      <c r="W64" s="40"/>
    </row>
    <row r="65" spans="2:23" x14ac:dyDescent="0.2">
      <c r="B65" s="20"/>
      <c r="C65" s="15"/>
      <c r="D65" s="15" t="s">
        <v>61</v>
      </c>
      <c r="E65" s="37"/>
      <c r="F65" s="37"/>
      <c r="G65" s="37" t="s">
        <v>58</v>
      </c>
      <c r="H65" s="37" t="s">
        <v>58</v>
      </c>
      <c r="I65" s="15"/>
      <c r="J65" s="15" t="s">
        <v>118</v>
      </c>
      <c r="K65" s="38" t="s">
        <v>48</v>
      </c>
      <c r="L65" s="38" t="s">
        <v>49</v>
      </c>
      <c r="M65" s="81">
        <v>0</v>
      </c>
      <c r="N65" s="79" t="s">
        <v>50</v>
      </c>
      <c r="O65" s="39"/>
      <c r="P65" s="39"/>
      <c r="Q65" s="15"/>
      <c r="R65" s="120"/>
      <c r="S65" s="80"/>
      <c r="T65" s="15" t="s">
        <v>58</v>
      </c>
      <c r="U65" s="15" t="s">
        <v>54</v>
      </c>
      <c r="V65" s="15" t="s">
        <v>55</v>
      </c>
      <c r="W65" s="40"/>
    </row>
    <row r="66" spans="2:23" ht="15" customHeight="1" x14ac:dyDescent="0.2">
      <c r="B66" s="20"/>
      <c r="C66" s="15"/>
      <c r="D66" s="15" t="s">
        <v>63</v>
      </c>
      <c r="E66" s="37"/>
      <c r="F66" s="37"/>
      <c r="G66" s="37" t="s">
        <v>58</v>
      </c>
      <c r="H66" s="37" t="s">
        <v>58</v>
      </c>
      <c r="I66" s="15"/>
      <c r="J66" s="15" t="s">
        <v>118</v>
      </c>
      <c r="K66" s="38" t="s">
        <v>48</v>
      </c>
      <c r="L66" s="38" t="s">
        <v>49</v>
      </c>
      <c r="M66" s="81">
        <v>0</v>
      </c>
      <c r="N66" s="79" t="s">
        <v>50</v>
      </c>
      <c r="O66" s="39"/>
      <c r="P66" s="39"/>
      <c r="Q66" s="15"/>
      <c r="R66" s="120"/>
      <c r="S66" s="80"/>
      <c r="T66" s="15" t="s">
        <v>58</v>
      </c>
      <c r="U66" s="15" t="s">
        <v>54</v>
      </c>
      <c r="V66" s="15" t="s">
        <v>55</v>
      </c>
      <c r="W66" s="40"/>
    </row>
    <row r="67" spans="2:23" x14ac:dyDescent="0.2">
      <c r="B67" s="20"/>
      <c r="C67" s="15"/>
      <c r="D67" s="15" t="s">
        <v>64</v>
      </c>
      <c r="E67" s="37"/>
      <c r="F67" s="37"/>
      <c r="G67" s="37" t="s">
        <v>58</v>
      </c>
      <c r="H67" s="37" t="s">
        <v>58</v>
      </c>
      <c r="I67" s="15"/>
      <c r="J67" s="15" t="s">
        <v>118</v>
      </c>
      <c r="K67" s="38" t="s">
        <v>48</v>
      </c>
      <c r="L67" s="38" t="s">
        <v>49</v>
      </c>
      <c r="M67" s="81">
        <v>0</v>
      </c>
      <c r="N67" s="79" t="s">
        <v>50</v>
      </c>
      <c r="O67" s="39"/>
      <c r="P67" s="39"/>
      <c r="Q67" s="15"/>
      <c r="R67" s="120"/>
      <c r="S67" s="80"/>
      <c r="T67" s="15" t="s">
        <v>58</v>
      </c>
      <c r="U67" s="15" t="s">
        <v>54</v>
      </c>
      <c r="V67" s="15" t="s">
        <v>55</v>
      </c>
      <c r="W67" s="40"/>
    </row>
    <row r="68" spans="2:23" ht="12.75" customHeight="1" x14ac:dyDescent="0.2">
      <c r="B68" s="20"/>
      <c r="C68" s="15"/>
      <c r="D68" s="15" t="s">
        <v>119</v>
      </c>
      <c r="E68" s="37"/>
      <c r="F68" s="37"/>
      <c r="G68" s="37" t="s">
        <v>58</v>
      </c>
      <c r="H68" s="37" t="s">
        <v>58</v>
      </c>
      <c r="I68" s="15"/>
      <c r="J68" s="15" t="s">
        <v>120</v>
      </c>
      <c r="K68" s="38" t="s">
        <v>48</v>
      </c>
      <c r="L68" s="38" t="s">
        <v>49</v>
      </c>
      <c r="M68" s="16">
        <v>0</v>
      </c>
      <c r="N68" s="79" t="s">
        <v>50</v>
      </c>
      <c r="O68" s="39"/>
      <c r="P68" s="39"/>
      <c r="Q68" s="15"/>
      <c r="R68" s="120"/>
      <c r="S68" s="80"/>
      <c r="T68" s="15" t="s">
        <v>58</v>
      </c>
      <c r="U68" s="15" t="s">
        <v>54</v>
      </c>
      <c r="V68" s="15" t="s">
        <v>55</v>
      </c>
      <c r="W68" s="40"/>
    </row>
    <row r="69" spans="2:23" x14ac:dyDescent="0.2">
      <c r="B69" s="20"/>
      <c r="C69" s="15"/>
      <c r="D69" s="15" t="s">
        <v>121</v>
      </c>
      <c r="E69" s="37"/>
      <c r="F69" s="37"/>
      <c r="G69" s="37" t="s">
        <v>58</v>
      </c>
      <c r="H69" s="37" t="s">
        <v>58</v>
      </c>
      <c r="I69" s="15"/>
      <c r="J69" s="15" t="s">
        <v>120</v>
      </c>
      <c r="K69" s="38" t="s">
        <v>48</v>
      </c>
      <c r="L69" s="38" t="s">
        <v>49</v>
      </c>
      <c r="M69" s="16">
        <v>0</v>
      </c>
      <c r="N69" s="79" t="s">
        <v>50</v>
      </c>
      <c r="O69" s="39"/>
      <c r="P69" s="39"/>
      <c r="Q69" s="15"/>
      <c r="R69" s="120"/>
      <c r="S69" s="80"/>
      <c r="T69" s="15" t="s">
        <v>58</v>
      </c>
      <c r="U69" s="15" t="s">
        <v>54</v>
      </c>
      <c r="V69" s="15" t="s">
        <v>79</v>
      </c>
      <c r="W69" s="40" t="s">
        <v>122</v>
      </c>
    </row>
    <row r="70" spans="2:23" x14ac:dyDescent="0.2">
      <c r="B70" s="20"/>
      <c r="C70" s="15"/>
      <c r="D70" s="15" t="s">
        <v>71</v>
      </c>
      <c r="E70" s="37"/>
      <c r="F70" s="37"/>
      <c r="G70" s="37" t="s">
        <v>58</v>
      </c>
      <c r="H70" s="37" t="s">
        <v>58</v>
      </c>
      <c r="I70" s="15"/>
      <c r="J70" s="15" t="s">
        <v>123</v>
      </c>
      <c r="K70" s="15" t="s">
        <v>73</v>
      </c>
      <c r="L70" s="38" t="s">
        <v>49</v>
      </c>
      <c r="M70" s="16">
        <v>0</v>
      </c>
      <c r="N70" s="79" t="s">
        <v>50</v>
      </c>
      <c r="O70" s="39"/>
      <c r="P70" s="39"/>
      <c r="Q70" s="15"/>
      <c r="R70" s="120"/>
      <c r="S70" s="80"/>
      <c r="T70" s="15" t="s">
        <v>58</v>
      </c>
      <c r="U70" s="15" t="s">
        <v>54</v>
      </c>
      <c r="V70" s="15" t="s">
        <v>55</v>
      </c>
      <c r="W70" s="40"/>
    </row>
    <row r="71" spans="2:23" x14ac:dyDescent="0.2">
      <c r="B71" s="20"/>
      <c r="C71" s="15"/>
      <c r="D71" s="15" t="s">
        <v>124</v>
      </c>
      <c r="E71" s="37"/>
      <c r="F71" s="37"/>
      <c r="G71" s="37" t="s">
        <v>58</v>
      </c>
      <c r="H71" s="37" t="s">
        <v>58</v>
      </c>
      <c r="I71" s="15"/>
      <c r="J71" s="15" t="s">
        <v>125</v>
      </c>
      <c r="K71" s="15" t="s">
        <v>73</v>
      </c>
      <c r="L71" s="38" t="s">
        <v>49</v>
      </c>
      <c r="M71" s="16">
        <v>0</v>
      </c>
      <c r="N71" s="79" t="s">
        <v>50</v>
      </c>
      <c r="O71" s="39"/>
      <c r="P71" s="39"/>
      <c r="Q71" s="15"/>
      <c r="R71" s="120"/>
      <c r="S71" s="80"/>
      <c r="T71" s="15" t="s">
        <v>58</v>
      </c>
      <c r="U71" s="15" t="s">
        <v>54</v>
      </c>
      <c r="V71" s="15" t="s">
        <v>55</v>
      </c>
      <c r="W71" s="40"/>
    </row>
    <row r="72" spans="2:23" ht="12.75" customHeight="1" x14ac:dyDescent="0.2">
      <c r="B72" s="20"/>
      <c r="C72" s="15"/>
      <c r="D72" s="15" t="s">
        <v>126</v>
      </c>
      <c r="E72" s="37"/>
      <c r="F72" s="37"/>
      <c r="G72" s="37" t="s">
        <v>58</v>
      </c>
      <c r="H72" s="37" t="s">
        <v>58</v>
      </c>
      <c r="I72" s="15"/>
      <c r="J72" s="15" t="s">
        <v>127</v>
      </c>
      <c r="K72" s="15" t="s">
        <v>48</v>
      </c>
      <c r="L72" s="38" t="s">
        <v>49</v>
      </c>
      <c r="M72" s="81">
        <v>0</v>
      </c>
      <c r="N72" s="79" t="s">
        <v>50</v>
      </c>
      <c r="O72" s="39"/>
      <c r="P72" s="39"/>
      <c r="Q72" s="15"/>
      <c r="R72" s="120"/>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128</v>
      </c>
      <c r="K73" s="15" t="s">
        <v>48</v>
      </c>
      <c r="L73" s="38" t="s">
        <v>49</v>
      </c>
      <c r="M73" s="17">
        <f>278.26/365</f>
        <v>0.76235616438356157</v>
      </c>
      <c r="N73" s="79" t="s">
        <v>50</v>
      </c>
      <c r="O73" s="39"/>
      <c r="P73" s="39"/>
      <c r="Q73" s="15" t="s">
        <v>116</v>
      </c>
      <c r="R73" s="120"/>
      <c r="S73" s="80"/>
      <c r="T73" s="15" t="s">
        <v>58</v>
      </c>
      <c r="U73" s="15" t="s">
        <v>54</v>
      </c>
      <c r="V73" s="15" t="s">
        <v>55</v>
      </c>
      <c r="W73" s="40"/>
    </row>
    <row r="74" spans="2:23" x14ac:dyDescent="0.2">
      <c r="B74" s="20"/>
      <c r="C74" s="15"/>
      <c r="D74" s="15" t="s">
        <v>60</v>
      </c>
      <c r="E74" s="37"/>
      <c r="F74" s="37"/>
      <c r="G74" s="37" t="s">
        <v>58</v>
      </c>
      <c r="H74" s="37" t="s">
        <v>58</v>
      </c>
      <c r="I74" s="15"/>
      <c r="J74" s="15" t="s">
        <v>128</v>
      </c>
      <c r="K74" s="15" t="s">
        <v>48</v>
      </c>
      <c r="L74" s="38" t="s">
        <v>49</v>
      </c>
      <c r="M74" s="81">
        <v>0</v>
      </c>
      <c r="N74" s="79" t="s">
        <v>50</v>
      </c>
      <c r="O74" s="39"/>
      <c r="P74" s="39"/>
      <c r="Q74" s="15"/>
      <c r="R74" s="120"/>
      <c r="S74" s="80"/>
      <c r="T74" s="15" t="s">
        <v>58</v>
      </c>
      <c r="U74" s="15" t="s">
        <v>54</v>
      </c>
      <c r="V74" s="15" t="s">
        <v>55</v>
      </c>
      <c r="W74" s="40"/>
    </row>
    <row r="75" spans="2:23" x14ac:dyDescent="0.2">
      <c r="B75" s="20"/>
      <c r="C75" s="15"/>
      <c r="D75" s="15" t="s">
        <v>61</v>
      </c>
      <c r="E75" s="37"/>
      <c r="F75" s="37"/>
      <c r="G75" s="37" t="s">
        <v>58</v>
      </c>
      <c r="H75" s="37" t="s">
        <v>58</v>
      </c>
      <c r="I75" s="15"/>
      <c r="J75" s="15" t="s">
        <v>129</v>
      </c>
      <c r="K75" s="15" t="s">
        <v>48</v>
      </c>
      <c r="L75" s="38" t="s">
        <v>49</v>
      </c>
      <c r="M75" s="81">
        <v>0</v>
      </c>
      <c r="N75" s="79" t="s">
        <v>50</v>
      </c>
      <c r="O75" s="39"/>
      <c r="P75" s="39"/>
      <c r="Q75" s="15"/>
      <c r="R75" s="120"/>
      <c r="S75" s="80"/>
      <c r="T75" s="15" t="s">
        <v>58</v>
      </c>
      <c r="U75" s="15" t="s">
        <v>54</v>
      </c>
      <c r="V75" s="15" t="s">
        <v>55</v>
      </c>
      <c r="W75" s="40"/>
    </row>
    <row r="76" spans="2:23" x14ac:dyDescent="0.2">
      <c r="B76" s="20"/>
      <c r="C76" s="15"/>
      <c r="D76" s="15" t="s">
        <v>63</v>
      </c>
      <c r="E76" s="37"/>
      <c r="F76" s="37"/>
      <c r="G76" s="37" t="s">
        <v>58</v>
      </c>
      <c r="H76" s="37" t="s">
        <v>58</v>
      </c>
      <c r="I76" s="15"/>
      <c r="J76" s="15" t="s">
        <v>129</v>
      </c>
      <c r="K76" s="15" t="s">
        <v>48</v>
      </c>
      <c r="L76" s="38" t="s">
        <v>49</v>
      </c>
      <c r="M76" s="81">
        <v>0</v>
      </c>
      <c r="N76" s="79" t="s">
        <v>50</v>
      </c>
      <c r="O76" s="39"/>
      <c r="P76" s="39"/>
      <c r="Q76" s="15"/>
      <c r="R76" s="120"/>
      <c r="S76" s="80"/>
      <c r="T76" s="15" t="s">
        <v>58</v>
      </c>
      <c r="U76" s="15" t="s">
        <v>54</v>
      </c>
      <c r="V76" s="15" t="s">
        <v>55</v>
      </c>
      <c r="W76" s="40"/>
    </row>
    <row r="77" spans="2:23" x14ac:dyDescent="0.2">
      <c r="B77" s="20"/>
      <c r="C77" s="15"/>
      <c r="D77" s="15" t="s">
        <v>64</v>
      </c>
      <c r="E77" s="37"/>
      <c r="F77" s="37"/>
      <c r="G77" s="37" t="s">
        <v>58</v>
      </c>
      <c r="H77" s="37" t="s">
        <v>58</v>
      </c>
      <c r="I77" s="15"/>
      <c r="J77" s="15" t="s">
        <v>129</v>
      </c>
      <c r="K77" s="15" t="s">
        <v>48</v>
      </c>
      <c r="L77" s="38" t="s">
        <v>49</v>
      </c>
      <c r="M77" s="81">
        <v>0</v>
      </c>
      <c r="N77" s="79" t="s">
        <v>50</v>
      </c>
      <c r="O77" s="39"/>
      <c r="P77" s="39"/>
      <c r="Q77" s="15"/>
      <c r="R77" s="120"/>
      <c r="S77" s="80"/>
      <c r="T77" s="15" t="s">
        <v>58</v>
      </c>
      <c r="U77" s="15" t="s">
        <v>54</v>
      </c>
      <c r="V77" s="15" t="s">
        <v>55</v>
      </c>
      <c r="W77" s="40"/>
    </row>
    <row r="78" spans="2:23" x14ac:dyDescent="0.2">
      <c r="B78" s="20"/>
      <c r="C78" s="15"/>
      <c r="D78" s="15" t="s">
        <v>119</v>
      </c>
      <c r="E78" s="37"/>
      <c r="F78" s="37"/>
      <c r="G78" s="37" t="s">
        <v>58</v>
      </c>
      <c r="H78" s="37" t="s">
        <v>58</v>
      </c>
      <c r="I78" s="15"/>
      <c r="J78" s="15" t="s">
        <v>66</v>
      </c>
      <c r="K78" s="15" t="s">
        <v>48</v>
      </c>
      <c r="L78" s="38" t="s">
        <v>49</v>
      </c>
      <c r="M78" s="81">
        <v>0</v>
      </c>
      <c r="N78" s="79" t="s">
        <v>50</v>
      </c>
      <c r="O78" s="39"/>
      <c r="P78" s="39"/>
      <c r="Q78" s="15"/>
      <c r="R78" s="120"/>
      <c r="S78" s="80"/>
      <c r="T78" s="15" t="s">
        <v>58</v>
      </c>
      <c r="U78" s="15" t="s">
        <v>54</v>
      </c>
      <c r="V78" s="15" t="s">
        <v>55</v>
      </c>
      <c r="W78" s="40"/>
    </row>
    <row r="79" spans="2:23" x14ac:dyDescent="0.2">
      <c r="B79" s="20"/>
      <c r="C79" s="15"/>
      <c r="D79" s="15" t="s">
        <v>121</v>
      </c>
      <c r="E79" s="37"/>
      <c r="F79" s="37"/>
      <c r="G79" s="37" t="s">
        <v>58</v>
      </c>
      <c r="H79" s="37" t="s">
        <v>58</v>
      </c>
      <c r="I79" s="15"/>
      <c r="J79" s="15" t="s">
        <v>66</v>
      </c>
      <c r="K79" s="15" t="s">
        <v>48</v>
      </c>
      <c r="L79" s="38" t="s">
        <v>49</v>
      </c>
      <c r="M79" s="81">
        <v>0</v>
      </c>
      <c r="N79" s="79" t="s">
        <v>50</v>
      </c>
      <c r="O79" s="39"/>
      <c r="P79" s="39"/>
      <c r="Q79" s="15"/>
      <c r="R79" s="120"/>
      <c r="S79" s="80"/>
      <c r="T79" s="15" t="s">
        <v>58</v>
      </c>
      <c r="U79" s="15" t="s">
        <v>54</v>
      </c>
      <c r="V79" s="15" t="s">
        <v>79</v>
      </c>
      <c r="W79" s="40" t="s">
        <v>122</v>
      </c>
    </row>
    <row r="80" spans="2:23" x14ac:dyDescent="0.2">
      <c r="B80" s="20"/>
      <c r="C80" s="15"/>
      <c r="D80" s="15" t="s">
        <v>71</v>
      </c>
      <c r="E80" s="37"/>
      <c r="F80" s="37"/>
      <c r="G80" s="37" t="s">
        <v>58</v>
      </c>
      <c r="H80" s="37" t="s">
        <v>58</v>
      </c>
      <c r="I80" s="15"/>
      <c r="J80" s="15" t="s">
        <v>130</v>
      </c>
      <c r="K80" s="15" t="s">
        <v>73</v>
      </c>
      <c r="L80" s="38" t="s">
        <v>49</v>
      </c>
      <c r="M80" s="81">
        <v>0</v>
      </c>
      <c r="N80" s="79" t="s">
        <v>50</v>
      </c>
      <c r="O80" s="39"/>
      <c r="P80" s="39"/>
      <c r="Q80" s="15"/>
      <c r="R80" s="120"/>
      <c r="S80" s="80"/>
      <c r="T80" s="15" t="s">
        <v>58</v>
      </c>
      <c r="U80" s="15" t="s">
        <v>54</v>
      </c>
      <c r="V80" s="15" t="s">
        <v>55</v>
      </c>
      <c r="W80" s="40"/>
    </row>
    <row r="81" spans="2:23" x14ac:dyDescent="0.2">
      <c r="B81" s="20"/>
      <c r="C81" s="15"/>
      <c r="D81" s="15" t="s">
        <v>124</v>
      </c>
      <c r="E81" s="37"/>
      <c r="F81" s="37"/>
      <c r="G81" s="37" t="s">
        <v>58</v>
      </c>
      <c r="H81" s="37" t="s">
        <v>58</v>
      </c>
      <c r="I81" s="15"/>
      <c r="J81" s="15" t="s">
        <v>131</v>
      </c>
      <c r="K81" s="15" t="s">
        <v>73</v>
      </c>
      <c r="L81" s="38" t="s">
        <v>49</v>
      </c>
      <c r="M81" s="81">
        <v>0</v>
      </c>
      <c r="N81" s="79" t="s">
        <v>50</v>
      </c>
      <c r="O81" s="39"/>
      <c r="P81" s="39"/>
      <c r="Q81" s="15"/>
      <c r="R81" s="120"/>
      <c r="S81" s="80"/>
      <c r="T81" s="15" t="s">
        <v>58</v>
      </c>
      <c r="U81" s="15" t="s">
        <v>54</v>
      </c>
      <c r="V81" s="15" t="s">
        <v>55</v>
      </c>
      <c r="W81" s="40"/>
    </row>
    <row r="82" spans="2:23" ht="15" customHeight="1" x14ac:dyDescent="0.2">
      <c r="B82" s="20"/>
      <c r="C82" s="15"/>
      <c r="D82" s="15" t="s">
        <v>126</v>
      </c>
      <c r="E82" s="37"/>
      <c r="F82" s="37"/>
      <c r="G82" s="37" t="s">
        <v>58</v>
      </c>
      <c r="H82" s="37" t="s">
        <v>58</v>
      </c>
      <c r="I82" s="15"/>
      <c r="J82" s="15" t="s">
        <v>132</v>
      </c>
      <c r="K82" s="15" t="s">
        <v>48</v>
      </c>
      <c r="L82" s="38" t="s">
        <v>49</v>
      </c>
      <c r="M82" s="81">
        <v>0</v>
      </c>
      <c r="N82" s="79" t="s">
        <v>50</v>
      </c>
      <c r="O82" s="39"/>
      <c r="P82" s="39"/>
      <c r="Q82" s="15"/>
      <c r="R82" s="121"/>
      <c r="S82" s="80"/>
      <c r="T82" s="15" t="s">
        <v>58</v>
      </c>
      <c r="U82" s="15" t="s">
        <v>54</v>
      </c>
      <c r="V82" s="15" t="s">
        <v>55</v>
      </c>
      <c r="W82" s="40"/>
    </row>
    <row r="83" spans="2:23" x14ac:dyDescent="0.2">
      <c r="B83" s="20"/>
      <c r="C83" s="15"/>
      <c r="D83" s="15" t="s">
        <v>57</v>
      </c>
      <c r="E83" s="37"/>
      <c r="F83" s="37"/>
      <c r="G83" s="37" t="s">
        <v>58</v>
      </c>
      <c r="H83" s="37" t="s">
        <v>58</v>
      </c>
      <c r="I83" s="15"/>
      <c r="J83" s="15" t="s">
        <v>133</v>
      </c>
      <c r="K83" s="15" t="s">
        <v>48</v>
      </c>
      <c r="L83" s="38" t="s">
        <v>49</v>
      </c>
      <c r="M83" s="17">
        <f>22.33/365</f>
        <v>6.1178082191780815E-2</v>
      </c>
      <c r="N83" s="79" t="s">
        <v>50</v>
      </c>
      <c r="O83" s="39"/>
      <c r="P83" s="39"/>
      <c r="Q83" s="15" t="s">
        <v>134</v>
      </c>
      <c r="R83" s="82" t="s">
        <v>135</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22" t="s">
        <v>135</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23"/>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23"/>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23"/>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23"/>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23"/>
      <c r="T89" s="44" t="s">
        <v>58</v>
      </c>
      <c r="U89" s="44" t="s">
        <v>54</v>
      </c>
      <c r="V89" s="44" t="s">
        <v>79</v>
      </c>
      <c r="W89" s="49" t="s">
        <v>58</v>
      </c>
    </row>
    <row r="90" spans="2:23" x14ac:dyDescent="0.2">
      <c r="B90" s="43"/>
      <c r="C90" s="44"/>
      <c r="D90" s="44" t="s">
        <v>136</v>
      </c>
      <c r="E90" s="45"/>
      <c r="F90" s="45"/>
      <c r="G90" s="45" t="s">
        <v>58</v>
      </c>
      <c r="H90" s="45" t="s">
        <v>58</v>
      </c>
      <c r="I90" s="44"/>
      <c r="J90" s="47" t="s">
        <v>58</v>
      </c>
      <c r="K90" s="44"/>
      <c r="L90" s="44" t="s">
        <v>76</v>
      </c>
      <c r="M90" s="47"/>
      <c r="N90" s="48"/>
      <c r="O90" s="48" t="s">
        <v>83</v>
      </c>
      <c r="P90" s="48" t="s">
        <v>78</v>
      </c>
      <c r="Q90" s="44"/>
      <c r="R90" s="44"/>
      <c r="S90" s="123"/>
      <c r="T90" s="44" t="s">
        <v>58</v>
      </c>
      <c r="U90" s="44" t="s">
        <v>54</v>
      </c>
      <c r="V90" s="44" t="s">
        <v>79</v>
      </c>
      <c r="W90" s="49" t="s">
        <v>58</v>
      </c>
    </row>
    <row r="91" spans="2:23" x14ac:dyDescent="0.2">
      <c r="B91" s="43"/>
      <c r="C91" s="44"/>
      <c r="D91" s="44" t="s">
        <v>137</v>
      </c>
      <c r="E91" s="45"/>
      <c r="F91" s="45"/>
      <c r="G91" s="45" t="s">
        <v>58</v>
      </c>
      <c r="H91" s="45" t="s">
        <v>58</v>
      </c>
      <c r="I91" s="44"/>
      <c r="J91" s="47" t="s">
        <v>58</v>
      </c>
      <c r="K91" s="44"/>
      <c r="L91" s="44" t="s">
        <v>76</v>
      </c>
      <c r="M91" s="47"/>
      <c r="N91" s="48"/>
      <c r="O91" s="48" t="s">
        <v>83</v>
      </c>
      <c r="P91" s="48" t="s">
        <v>78</v>
      </c>
      <c r="Q91" s="44"/>
      <c r="R91" s="44"/>
      <c r="S91" s="123"/>
      <c r="T91" s="44" t="s">
        <v>58</v>
      </c>
      <c r="U91" s="44" t="s">
        <v>54</v>
      </c>
      <c r="V91" s="44" t="s">
        <v>79</v>
      </c>
      <c r="W91" s="49" t="s">
        <v>58</v>
      </c>
    </row>
    <row r="92" spans="2:23" x14ac:dyDescent="0.2">
      <c r="B92" s="43"/>
      <c r="C92" s="44"/>
      <c r="D92" s="44" t="s">
        <v>138</v>
      </c>
      <c r="E92" s="45"/>
      <c r="F92" s="45"/>
      <c r="G92" s="45" t="s">
        <v>58</v>
      </c>
      <c r="H92" s="45" t="s">
        <v>58</v>
      </c>
      <c r="I92" s="44"/>
      <c r="J92" s="47" t="s">
        <v>58</v>
      </c>
      <c r="K92" s="44"/>
      <c r="L92" s="44" t="s">
        <v>76</v>
      </c>
      <c r="M92" s="47"/>
      <c r="N92" s="48"/>
      <c r="O92" s="48" t="s">
        <v>77</v>
      </c>
      <c r="P92" s="48" t="s">
        <v>78</v>
      </c>
      <c r="Q92" s="44"/>
      <c r="R92" s="44"/>
      <c r="S92" s="123"/>
      <c r="T92" s="44" t="s">
        <v>58</v>
      </c>
      <c r="U92" s="44" t="s">
        <v>54</v>
      </c>
      <c r="V92" s="44" t="s">
        <v>79</v>
      </c>
      <c r="W92" s="49" t="s">
        <v>58</v>
      </c>
    </row>
    <row r="93" spans="2:23" x14ac:dyDescent="0.2">
      <c r="B93" s="43"/>
      <c r="C93" s="44"/>
      <c r="D93" s="44" t="s">
        <v>139</v>
      </c>
      <c r="E93" s="45"/>
      <c r="F93" s="45"/>
      <c r="G93" s="45" t="s">
        <v>58</v>
      </c>
      <c r="H93" s="45" t="s">
        <v>58</v>
      </c>
      <c r="I93" s="44"/>
      <c r="J93" s="47" t="s">
        <v>58</v>
      </c>
      <c r="K93" s="44"/>
      <c r="L93" s="44" t="s">
        <v>76</v>
      </c>
      <c r="M93" s="47"/>
      <c r="N93" s="48"/>
      <c r="O93" s="48" t="s">
        <v>77</v>
      </c>
      <c r="P93" s="48" t="s">
        <v>78</v>
      </c>
      <c r="Q93" s="44"/>
      <c r="R93" s="44"/>
      <c r="S93" s="123"/>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23"/>
      <c r="T94" s="44" t="s">
        <v>58</v>
      </c>
      <c r="U94" s="44" t="s">
        <v>54</v>
      </c>
      <c r="V94" s="44" t="s">
        <v>91</v>
      </c>
      <c r="W94" s="71" t="s">
        <v>140</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23"/>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23"/>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23"/>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23"/>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24"/>
      <c r="T99" s="51" t="s">
        <v>58</v>
      </c>
      <c r="U99" s="51" t="s">
        <v>54</v>
      </c>
      <c r="V99" s="51" t="s">
        <v>91</v>
      </c>
      <c r="W99" s="55"/>
    </row>
    <row r="100" spans="2:23" x14ac:dyDescent="0.2">
      <c r="B100" s="31" t="s">
        <v>43</v>
      </c>
      <c r="C100" s="74" t="s">
        <v>163</v>
      </c>
      <c r="D100" s="32" t="s">
        <v>44</v>
      </c>
      <c r="E100" s="33">
        <v>45062</v>
      </c>
      <c r="F100" s="33" t="s">
        <v>157</v>
      </c>
      <c r="G100" s="33">
        <v>45078</v>
      </c>
      <c r="H100" s="33">
        <v>45291</v>
      </c>
      <c r="I100" s="32" t="s">
        <v>46</v>
      </c>
      <c r="J100" s="56">
        <v>2000</v>
      </c>
      <c r="K100" s="32" t="s">
        <v>48</v>
      </c>
      <c r="L100" s="32" t="s">
        <v>49</v>
      </c>
      <c r="M100" s="34">
        <f>420/365</f>
        <v>1.1506849315068493</v>
      </c>
      <c r="N100" s="35" t="s">
        <v>50</v>
      </c>
      <c r="O100" s="35"/>
      <c r="P100" s="35"/>
      <c r="Q100" s="32" t="s">
        <v>158</v>
      </c>
      <c r="R100" s="119" t="s">
        <v>159</v>
      </c>
      <c r="S100" s="32"/>
      <c r="T100" s="32" t="s">
        <v>53</v>
      </c>
      <c r="U100" s="32" t="s">
        <v>160</v>
      </c>
      <c r="V100" s="32" t="s">
        <v>55</v>
      </c>
      <c r="W100" s="36"/>
    </row>
    <row r="101" spans="2:23" x14ac:dyDescent="0.2">
      <c r="B101" s="20"/>
      <c r="C101" s="15"/>
      <c r="D101" s="15" t="s">
        <v>60</v>
      </c>
      <c r="E101" s="37"/>
      <c r="F101" s="37"/>
      <c r="G101" s="37"/>
      <c r="H101" s="37"/>
      <c r="I101" s="15"/>
      <c r="J101" s="16">
        <v>2000</v>
      </c>
      <c r="K101" s="15" t="s">
        <v>48</v>
      </c>
      <c r="L101" s="15" t="s">
        <v>49</v>
      </c>
      <c r="M101" s="16">
        <v>0</v>
      </c>
      <c r="N101" s="39" t="s">
        <v>50</v>
      </c>
      <c r="O101" s="39"/>
      <c r="P101" s="39"/>
      <c r="Q101" s="15"/>
      <c r="R101" s="120"/>
      <c r="S101" s="15"/>
      <c r="T101" s="15" t="s">
        <v>58</v>
      </c>
      <c r="U101" s="15" t="s">
        <v>160</v>
      </c>
      <c r="V101" s="15" t="s">
        <v>55</v>
      </c>
      <c r="W101" s="40"/>
    </row>
    <row r="102" spans="2:23" x14ac:dyDescent="0.2">
      <c r="B102" s="20"/>
      <c r="C102" s="15"/>
      <c r="D102" s="15" t="s">
        <v>61</v>
      </c>
      <c r="E102" s="37"/>
      <c r="F102" s="37"/>
      <c r="G102" s="37"/>
      <c r="H102" s="37"/>
      <c r="I102" s="15"/>
      <c r="J102" s="16">
        <v>500</v>
      </c>
      <c r="K102" s="15" t="s">
        <v>48</v>
      </c>
      <c r="L102" s="15" t="s">
        <v>49</v>
      </c>
      <c r="M102" s="16">
        <v>0</v>
      </c>
      <c r="N102" s="39" t="s">
        <v>50</v>
      </c>
      <c r="O102" s="39"/>
      <c r="P102" s="39"/>
      <c r="Q102" s="15"/>
      <c r="R102" s="120"/>
      <c r="S102" s="15"/>
      <c r="T102" s="15" t="s">
        <v>58</v>
      </c>
      <c r="U102" s="15" t="s">
        <v>160</v>
      </c>
      <c r="V102" s="15" t="s">
        <v>55</v>
      </c>
      <c r="W102" s="40"/>
    </row>
    <row r="103" spans="2:23" x14ac:dyDescent="0.2">
      <c r="B103" s="20"/>
      <c r="C103" s="15"/>
      <c r="D103" s="15" t="s">
        <v>63</v>
      </c>
      <c r="E103" s="37"/>
      <c r="F103" s="37"/>
      <c r="G103" s="37"/>
      <c r="H103" s="37"/>
      <c r="I103" s="15"/>
      <c r="J103" s="16">
        <v>500</v>
      </c>
      <c r="K103" s="15" t="s">
        <v>48</v>
      </c>
      <c r="L103" s="15" t="s">
        <v>49</v>
      </c>
      <c r="M103" s="16">
        <v>0</v>
      </c>
      <c r="N103" s="39" t="s">
        <v>50</v>
      </c>
      <c r="O103" s="39"/>
      <c r="P103" s="39"/>
      <c r="Q103" s="15"/>
      <c r="R103" s="120"/>
      <c r="S103" s="15"/>
      <c r="T103" s="15" t="s">
        <v>58</v>
      </c>
      <c r="U103" s="15" t="s">
        <v>160</v>
      </c>
      <c r="V103" s="15" t="s">
        <v>55</v>
      </c>
      <c r="W103" s="40"/>
    </row>
    <row r="104" spans="2:23" ht="12.75" customHeight="1" x14ac:dyDescent="0.2">
      <c r="B104" s="20"/>
      <c r="C104" s="15"/>
      <c r="D104" s="15" t="s">
        <v>57</v>
      </c>
      <c r="E104" s="37"/>
      <c r="F104" s="37"/>
      <c r="G104" s="37"/>
      <c r="H104" s="37"/>
      <c r="I104" s="15"/>
      <c r="J104" s="16">
        <v>1000</v>
      </c>
      <c r="K104" s="15" t="s">
        <v>48</v>
      </c>
      <c r="L104" s="15" t="s">
        <v>49</v>
      </c>
      <c r="M104" s="16">
        <v>0</v>
      </c>
      <c r="N104" s="39" t="s">
        <v>50</v>
      </c>
      <c r="O104" s="39"/>
      <c r="P104" s="39"/>
      <c r="Q104" s="15"/>
      <c r="R104" s="120"/>
      <c r="S104" s="63"/>
      <c r="T104" s="15" t="s">
        <v>58</v>
      </c>
      <c r="U104" s="15" t="s">
        <v>160</v>
      </c>
      <c r="V104" s="15" t="s">
        <v>55</v>
      </c>
      <c r="W104" s="40"/>
    </row>
    <row r="105" spans="2:23" x14ac:dyDescent="0.2">
      <c r="B105" s="20"/>
      <c r="C105" s="15"/>
      <c r="D105" s="15" t="s">
        <v>64</v>
      </c>
      <c r="E105" s="37"/>
      <c r="F105" s="37"/>
      <c r="G105" s="37"/>
      <c r="H105" s="37"/>
      <c r="I105" s="15"/>
      <c r="J105" s="16">
        <v>0</v>
      </c>
      <c r="K105" s="15" t="s">
        <v>48</v>
      </c>
      <c r="L105" s="15" t="s">
        <v>49</v>
      </c>
      <c r="M105" s="16">
        <v>0</v>
      </c>
      <c r="N105" s="39" t="s">
        <v>50</v>
      </c>
      <c r="O105" s="39"/>
      <c r="P105" s="39"/>
      <c r="Q105" s="15"/>
      <c r="R105" s="120"/>
      <c r="S105" s="63"/>
      <c r="T105" s="15" t="s">
        <v>58</v>
      </c>
      <c r="U105" s="15" t="s">
        <v>160</v>
      </c>
      <c r="V105" s="15" t="s">
        <v>55</v>
      </c>
      <c r="W105" s="40"/>
    </row>
    <row r="106" spans="2:23" x14ac:dyDescent="0.2">
      <c r="B106" s="20"/>
      <c r="C106" s="15"/>
      <c r="D106" s="15" t="s">
        <v>71</v>
      </c>
      <c r="E106" s="37"/>
      <c r="F106" s="37"/>
      <c r="G106" s="37"/>
      <c r="H106" s="37"/>
      <c r="I106" s="15"/>
      <c r="J106" s="16">
        <v>80000</v>
      </c>
      <c r="K106" s="15" t="s">
        <v>73</v>
      </c>
      <c r="L106" s="15" t="s">
        <v>49</v>
      </c>
      <c r="M106" s="16">
        <v>0</v>
      </c>
      <c r="N106" s="39" t="s">
        <v>50</v>
      </c>
      <c r="O106" s="39"/>
      <c r="P106" s="39"/>
      <c r="Q106" s="15"/>
      <c r="R106" s="121"/>
      <c r="S106" s="63"/>
      <c r="T106" s="15" t="s">
        <v>58</v>
      </c>
      <c r="U106" s="15" t="s">
        <v>160</v>
      </c>
      <c r="V106" s="15" t="s">
        <v>55</v>
      </c>
      <c r="W106" s="40"/>
    </row>
    <row r="107" spans="2:23" x14ac:dyDescent="0.2">
      <c r="B107" s="43"/>
      <c r="C107" s="44"/>
      <c r="D107" s="44" t="s">
        <v>74</v>
      </c>
      <c r="E107" s="45"/>
      <c r="F107" s="45"/>
      <c r="G107" s="45"/>
      <c r="H107" s="45"/>
      <c r="I107" s="44"/>
      <c r="J107" s="47" t="s">
        <v>75</v>
      </c>
      <c r="K107" s="44"/>
      <c r="L107" s="44" t="s">
        <v>76</v>
      </c>
      <c r="M107" s="44"/>
      <c r="N107" s="48"/>
      <c r="O107" s="65">
        <v>0.1038</v>
      </c>
      <c r="P107" s="48" t="s">
        <v>78</v>
      </c>
      <c r="Q107" s="44"/>
      <c r="R107" s="69"/>
      <c r="S107" s="122" t="s">
        <v>159</v>
      </c>
      <c r="T107" s="44" t="s">
        <v>58</v>
      </c>
      <c r="U107" s="44" t="s">
        <v>160</v>
      </c>
      <c r="V107" s="44" t="s">
        <v>79</v>
      </c>
      <c r="W107" s="49" t="s">
        <v>80</v>
      </c>
    </row>
    <row r="108" spans="2:23" x14ac:dyDescent="0.2">
      <c r="B108" s="43"/>
      <c r="C108" s="44"/>
      <c r="D108" s="44" t="s">
        <v>81</v>
      </c>
      <c r="E108" s="45"/>
      <c r="F108" s="45"/>
      <c r="G108" s="45"/>
      <c r="H108" s="45"/>
      <c r="I108" s="44"/>
      <c r="J108" s="47" t="s">
        <v>58</v>
      </c>
      <c r="K108" s="44"/>
      <c r="L108" s="44" t="s">
        <v>76</v>
      </c>
      <c r="M108" s="44"/>
      <c r="N108" s="48"/>
      <c r="O108" s="65">
        <v>0.1038</v>
      </c>
      <c r="P108" s="48" t="s">
        <v>78</v>
      </c>
      <c r="Q108" s="44"/>
      <c r="R108" s="69"/>
      <c r="S108" s="123"/>
      <c r="T108" s="44" t="s">
        <v>58</v>
      </c>
      <c r="U108" s="44" t="s">
        <v>160</v>
      </c>
      <c r="V108" s="44" t="s">
        <v>79</v>
      </c>
      <c r="W108" s="49" t="s">
        <v>58</v>
      </c>
    </row>
    <row r="109" spans="2:23" x14ac:dyDescent="0.2">
      <c r="B109" s="43"/>
      <c r="C109" s="44"/>
      <c r="D109" s="44" t="s">
        <v>82</v>
      </c>
      <c r="E109" s="45"/>
      <c r="F109" s="45"/>
      <c r="G109" s="45"/>
      <c r="H109" s="45"/>
      <c r="I109" s="44"/>
      <c r="J109" s="47" t="s">
        <v>58</v>
      </c>
      <c r="K109" s="44"/>
      <c r="L109" s="44" t="s">
        <v>76</v>
      </c>
      <c r="M109" s="44"/>
      <c r="N109" s="48"/>
      <c r="O109" s="65">
        <v>5.1900000000000002E-2</v>
      </c>
      <c r="P109" s="48" t="s">
        <v>78</v>
      </c>
      <c r="Q109" s="44"/>
      <c r="R109" s="69"/>
      <c r="S109" s="123"/>
      <c r="T109" s="44" t="s">
        <v>58</v>
      </c>
      <c r="U109" s="44" t="s">
        <v>160</v>
      </c>
      <c r="V109" s="44" t="s">
        <v>79</v>
      </c>
      <c r="W109" s="49" t="s">
        <v>58</v>
      </c>
    </row>
    <row r="110" spans="2:23" x14ac:dyDescent="0.2">
      <c r="B110" s="43"/>
      <c r="C110" s="44"/>
      <c r="D110" s="44" t="s">
        <v>84</v>
      </c>
      <c r="E110" s="45"/>
      <c r="F110" s="45"/>
      <c r="G110" s="45"/>
      <c r="H110" s="45"/>
      <c r="I110" s="44"/>
      <c r="J110" s="47" t="s">
        <v>58</v>
      </c>
      <c r="K110" s="44"/>
      <c r="L110" s="44" t="s">
        <v>76</v>
      </c>
      <c r="M110" s="44"/>
      <c r="N110" s="48"/>
      <c r="O110" s="65">
        <v>0.1038</v>
      </c>
      <c r="P110" s="48" t="s">
        <v>78</v>
      </c>
      <c r="Q110" s="44"/>
      <c r="R110" s="69"/>
      <c r="S110" s="123"/>
      <c r="T110" s="44" t="s">
        <v>58</v>
      </c>
      <c r="U110" s="44" t="s">
        <v>160</v>
      </c>
      <c r="V110" s="44" t="s">
        <v>79</v>
      </c>
      <c r="W110" s="49" t="s">
        <v>58</v>
      </c>
    </row>
    <row r="111" spans="2:23" x14ac:dyDescent="0.2">
      <c r="B111" s="43"/>
      <c r="C111" s="44"/>
      <c r="D111" s="44" t="s">
        <v>85</v>
      </c>
      <c r="E111" s="45"/>
      <c r="F111" s="45"/>
      <c r="G111" s="45"/>
      <c r="H111" s="45"/>
      <c r="I111" s="44"/>
      <c r="J111" s="47" t="s">
        <v>58</v>
      </c>
      <c r="K111" s="44"/>
      <c r="L111" s="44" t="s">
        <v>76</v>
      </c>
      <c r="M111" s="44"/>
      <c r="N111" s="48"/>
      <c r="O111" s="65">
        <v>5.1900000000000002E-2</v>
      </c>
      <c r="P111" s="48" t="s">
        <v>78</v>
      </c>
      <c r="Q111" s="44"/>
      <c r="R111" s="69"/>
      <c r="S111" s="123"/>
      <c r="T111" s="44" t="s">
        <v>58</v>
      </c>
      <c r="U111" s="44" t="s">
        <v>160</v>
      </c>
      <c r="V111" s="44" t="s">
        <v>79</v>
      </c>
      <c r="W111" s="49" t="s">
        <v>58</v>
      </c>
    </row>
    <row r="112" spans="2:23" x14ac:dyDescent="0.2">
      <c r="B112" s="43"/>
      <c r="C112" s="44"/>
      <c r="D112" s="44" t="s">
        <v>87</v>
      </c>
      <c r="E112" s="45"/>
      <c r="F112" s="45"/>
      <c r="G112" s="45"/>
      <c r="H112" s="45"/>
      <c r="I112" s="44"/>
      <c r="J112" s="47" t="s">
        <v>58</v>
      </c>
      <c r="K112" s="44"/>
      <c r="L112" s="44" t="s">
        <v>76</v>
      </c>
      <c r="M112" s="44"/>
      <c r="N112" s="48"/>
      <c r="O112" s="65">
        <v>5.1900000000000002E-2</v>
      </c>
      <c r="P112" s="48" t="s">
        <v>78</v>
      </c>
      <c r="Q112" s="44"/>
      <c r="R112" s="69"/>
      <c r="S112" s="123"/>
      <c r="T112" s="44" t="s">
        <v>58</v>
      </c>
      <c r="U112" s="44" t="s">
        <v>160</v>
      </c>
      <c r="V112" s="44" t="s">
        <v>79</v>
      </c>
      <c r="W112" s="49" t="s">
        <v>58</v>
      </c>
    </row>
    <row r="113" spans="2:23" ht="51" x14ac:dyDescent="0.2">
      <c r="B113" s="43"/>
      <c r="C113" s="44"/>
      <c r="D113" s="44" t="s">
        <v>88</v>
      </c>
      <c r="E113" s="45"/>
      <c r="F113" s="45"/>
      <c r="G113" s="45"/>
      <c r="H113" s="45"/>
      <c r="I113" s="44"/>
      <c r="J113" s="47" t="s">
        <v>58</v>
      </c>
      <c r="K113" s="44"/>
      <c r="L113" s="44" t="s">
        <v>76</v>
      </c>
      <c r="M113" s="44"/>
      <c r="N113" s="48"/>
      <c r="O113" s="65" t="s">
        <v>161</v>
      </c>
      <c r="P113" s="48" t="s">
        <v>78</v>
      </c>
      <c r="Q113" s="44"/>
      <c r="R113" s="69"/>
      <c r="S113" s="123"/>
      <c r="T113" s="44" t="s">
        <v>58</v>
      </c>
      <c r="U113" s="44" t="s">
        <v>160</v>
      </c>
      <c r="V113" s="44" t="s">
        <v>91</v>
      </c>
      <c r="W113" s="71" t="s">
        <v>162</v>
      </c>
    </row>
    <row r="114" spans="2:23" x14ac:dyDescent="0.2">
      <c r="B114" s="43"/>
      <c r="C114" s="44"/>
      <c r="D114" s="44" t="s">
        <v>93</v>
      </c>
      <c r="E114" s="45"/>
      <c r="F114" s="45"/>
      <c r="G114" s="45"/>
      <c r="H114" s="45"/>
      <c r="I114" s="44"/>
      <c r="J114" s="44" t="s">
        <v>58</v>
      </c>
      <c r="K114" s="44"/>
      <c r="L114" s="44" t="s">
        <v>76</v>
      </c>
      <c r="M114" s="44"/>
      <c r="N114" s="48"/>
      <c r="O114" s="65">
        <v>1.0633999999999999</v>
      </c>
      <c r="P114" s="48" t="s">
        <v>78</v>
      </c>
      <c r="Q114" s="44"/>
      <c r="R114" s="69"/>
      <c r="S114" s="123"/>
      <c r="T114" s="44" t="s">
        <v>58</v>
      </c>
      <c r="U114" s="44" t="s">
        <v>160</v>
      </c>
      <c r="V114" s="44" t="s">
        <v>91</v>
      </c>
      <c r="W114" s="49"/>
    </row>
    <row r="115" spans="2:23" x14ac:dyDescent="0.2">
      <c r="B115" s="43"/>
      <c r="C115" s="44"/>
      <c r="D115" s="44" t="s">
        <v>95</v>
      </c>
      <c r="E115" s="45"/>
      <c r="F115" s="45"/>
      <c r="G115" s="45"/>
      <c r="H115" s="45"/>
      <c r="I115" s="44"/>
      <c r="J115" s="44" t="s">
        <v>58</v>
      </c>
      <c r="K115" s="44"/>
      <c r="L115" s="44" t="s">
        <v>76</v>
      </c>
      <c r="M115" s="44"/>
      <c r="N115" s="48"/>
      <c r="O115" s="65">
        <f>O114*2</f>
        <v>2.1267999999999998</v>
      </c>
      <c r="P115" s="48" t="s">
        <v>78</v>
      </c>
      <c r="Q115" s="44"/>
      <c r="R115" s="69"/>
      <c r="S115" s="123"/>
      <c r="T115" s="44" t="s">
        <v>58</v>
      </c>
      <c r="U115" s="44" t="s">
        <v>160</v>
      </c>
      <c r="V115" s="44" t="s">
        <v>91</v>
      </c>
      <c r="W115" s="49"/>
    </row>
    <row r="116" spans="2:23" ht="15" customHeight="1" x14ac:dyDescent="0.2">
      <c r="B116" s="43"/>
      <c r="C116" s="44"/>
      <c r="D116" s="44" t="s">
        <v>97</v>
      </c>
      <c r="E116" s="45"/>
      <c r="F116" s="45"/>
      <c r="G116" s="45"/>
      <c r="H116" s="45"/>
      <c r="I116" s="44"/>
      <c r="J116" s="44" t="s">
        <v>58</v>
      </c>
      <c r="K116" s="44"/>
      <c r="L116" s="44" t="s">
        <v>76</v>
      </c>
      <c r="M116" s="44"/>
      <c r="N116" s="48"/>
      <c r="O116" s="65">
        <v>4.2309999999999999</v>
      </c>
      <c r="P116" s="48" t="s">
        <v>78</v>
      </c>
      <c r="Q116" s="44"/>
      <c r="R116" s="69"/>
      <c r="S116" s="123"/>
      <c r="T116" s="44" t="s">
        <v>58</v>
      </c>
      <c r="U116" s="44" t="s">
        <v>160</v>
      </c>
      <c r="V116" s="44" t="s">
        <v>91</v>
      </c>
      <c r="W116" s="49"/>
    </row>
    <row r="117" spans="2:23" ht="12.75" customHeight="1" x14ac:dyDescent="0.2">
      <c r="B117" s="43"/>
      <c r="C117" s="44"/>
      <c r="D117" s="44" t="s">
        <v>99</v>
      </c>
      <c r="E117" s="45"/>
      <c r="F117" s="45"/>
      <c r="G117" s="45"/>
      <c r="H117" s="45"/>
      <c r="I117" s="44"/>
      <c r="J117" s="44" t="s">
        <v>58</v>
      </c>
      <c r="K117" s="44"/>
      <c r="L117" s="44" t="s">
        <v>76</v>
      </c>
      <c r="M117" s="44"/>
      <c r="N117" s="48"/>
      <c r="O117" s="65">
        <v>11.731400000000001</v>
      </c>
      <c r="P117" s="48" t="s">
        <v>78</v>
      </c>
      <c r="Q117" s="44"/>
      <c r="R117" s="69"/>
      <c r="S117" s="123"/>
      <c r="T117" s="44" t="s">
        <v>58</v>
      </c>
      <c r="U117" s="44" t="s">
        <v>160</v>
      </c>
      <c r="V117" s="44" t="s">
        <v>91</v>
      </c>
      <c r="W117" s="49"/>
    </row>
    <row r="118" spans="2:23" ht="13.5" thickBot="1" x14ac:dyDescent="0.25">
      <c r="B118" s="50"/>
      <c r="C118" s="51"/>
      <c r="D118" s="51" t="s">
        <v>100</v>
      </c>
      <c r="E118" s="52"/>
      <c r="F118" s="52"/>
      <c r="G118" s="52"/>
      <c r="H118" s="52"/>
      <c r="I118" s="51"/>
      <c r="J118" s="51" t="s">
        <v>58</v>
      </c>
      <c r="K118" s="51"/>
      <c r="L118" s="51" t="s">
        <v>76</v>
      </c>
      <c r="M118" s="51"/>
      <c r="N118" s="54"/>
      <c r="O118" s="72">
        <v>11.731400000000001</v>
      </c>
      <c r="P118" s="54" t="s">
        <v>78</v>
      </c>
      <c r="Q118" s="51"/>
      <c r="R118" s="73"/>
      <c r="S118" s="124"/>
      <c r="T118" s="51" t="s">
        <v>58</v>
      </c>
      <c r="U118" s="51" t="s">
        <v>160</v>
      </c>
      <c r="V118" s="51" t="s">
        <v>91</v>
      </c>
      <c r="W118" s="55"/>
    </row>
    <row r="119" spans="2:23" x14ac:dyDescent="0.2">
      <c r="B119" s="31" t="s">
        <v>43</v>
      </c>
      <c r="C119" s="74" t="s">
        <v>163</v>
      </c>
      <c r="D119" s="32" t="s">
        <v>44</v>
      </c>
      <c r="E119" s="33">
        <v>45062</v>
      </c>
      <c r="F119" s="33">
        <v>45287</v>
      </c>
      <c r="G119" s="33">
        <v>45292</v>
      </c>
      <c r="H119" s="33">
        <v>45412</v>
      </c>
      <c r="I119" s="32" t="s">
        <v>46</v>
      </c>
      <c r="J119" s="56">
        <v>0</v>
      </c>
      <c r="K119" s="32" t="s">
        <v>48</v>
      </c>
      <c r="L119" s="32" t="s">
        <v>49</v>
      </c>
      <c r="M119" s="34">
        <f>420/365</f>
        <v>1.1506849315068493</v>
      </c>
      <c r="N119" s="35" t="s">
        <v>50</v>
      </c>
      <c r="O119" s="35"/>
      <c r="P119" s="35"/>
      <c r="Q119" s="32" t="s">
        <v>158</v>
      </c>
      <c r="R119" s="119" t="s">
        <v>159</v>
      </c>
      <c r="S119" s="32"/>
      <c r="T119" s="32" t="s">
        <v>53</v>
      </c>
      <c r="U119" s="32" t="s">
        <v>160</v>
      </c>
      <c r="V119" s="32" t="s">
        <v>55</v>
      </c>
      <c r="W119" s="36"/>
    </row>
    <row r="120" spans="2:23" x14ac:dyDescent="0.2">
      <c r="B120" s="20"/>
      <c r="C120" s="15"/>
      <c r="D120" s="15" t="s">
        <v>60</v>
      </c>
      <c r="E120" s="37"/>
      <c r="F120" s="37"/>
      <c r="G120" s="37"/>
      <c r="H120" s="37"/>
      <c r="I120" s="15"/>
      <c r="J120" s="16">
        <v>0</v>
      </c>
      <c r="K120" s="15" t="s">
        <v>48</v>
      </c>
      <c r="L120" s="15" t="s">
        <v>49</v>
      </c>
      <c r="M120" s="16">
        <v>0</v>
      </c>
      <c r="N120" s="39" t="s">
        <v>50</v>
      </c>
      <c r="O120" s="39"/>
      <c r="P120" s="39"/>
      <c r="Q120" s="15"/>
      <c r="R120" s="120"/>
      <c r="S120" s="15"/>
      <c r="T120" s="15" t="s">
        <v>58</v>
      </c>
      <c r="U120" s="15" t="s">
        <v>160</v>
      </c>
      <c r="V120" s="15" t="s">
        <v>55</v>
      </c>
      <c r="W120" s="40"/>
    </row>
    <row r="121" spans="2:23" x14ac:dyDescent="0.2">
      <c r="B121" s="20"/>
      <c r="C121" s="15"/>
      <c r="D121" s="15" t="s">
        <v>61</v>
      </c>
      <c r="E121" s="37"/>
      <c r="F121" s="37"/>
      <c r="G121" s="37"/>
      <c r="H121" s="37"/>
      <c r="I121" s="15"/>
      <c r="J121" s="16">
        <v>0</v>
      </c>
      <c r="K121" s="15" t="s">
        <v>48</v>
      </c>
      <c r="L121" s="15" t="s">
        <v>49</v>
      </c>
      <c r="M121" s="16">
        <v>0</v>
      </c>
      <c r="N121" s="39" t="s">
        <v>50</v>
      </c>
      <c r="O121" s="39"/>
      <c r="P121" s="39"/>
      <c r="Q121" s="15"/>
      <c r="R121" s="120"/>
      <c r="S121" s="15"/>
      <c r="T121" s="15" t="s">
        <v>58</v>
      </c>
      <c r="U121" s="15" t="s">
        <v>160</v>
      </c>
      <c r="V121" s="15" t="s">
        <v>55</v>
      </c>
      <c r="W121" s="40"/>
    </row>
    <row r="122" spans="2:23" x14ac:dyDescent="0.2">
      <c r="B122" s="20"/>
      <c r="C122" s="15"/>
      <c r="D122" s="15" t="s">
        <v>63</v>
      </c>
      <c r="E122" s="37"/>
      <c r="F122" s="37"/>
      <c r="G122" s="37"/>
      <c r="H122" s="37"/>
      <c r="I122" s="15"/>
      <c r="J122" s="16">
        <v>0</v>
      </c>
      <c r="K122" s="15" t="s">
        <v>48</v>
      </c>
      <c r="L122" s="15" t="s">
        <v>49</v>
      </c>
      <c r="M122" s="16">
        <v>0</v>
      </c>
      <c r="N122" s="39" t="s">
        <v>50</v>
      </c>
      <c r="O122" s="39"/>
      <c r="P122" s="39"/>
      <c r="Q122" s="15"/>
      <c r="R122" s="120"/>
      <c r="S122" s="15"/>
      <c r="T122" s="15" t="s">
        <v>58</v>
      </c>
      <c r="U122" s="15" t="s">
        <v>160</v>
      </c>
      <c r="V122" s="15" t="s">
        <v>55</v>
      </c>
      <c r="W122" s="40"/>
    </row>
    <row r="123" spans="2:23" ht="12.75" customHeight="1" x14ac:dyDescent="0.2">
      <c r="B123" s="20"/>
      <c r="C123" s="15"/>
      <c r="D123" s="15" t="s">
        <v>57</v>
      </c>
      <c r="E123" s="37"/>
      <c r="F123" s="37"/>
      <c r="G123" s="37"/>
      <c r="H123" s="37"/>
      <c r="I123" s="15"/>
      <c r="J123" s="16">
        <v>0</v>
      </c>
      <c r="K123" s="15" t="s">
        <v>48</v>
      </c>
      <c r="L123" s="15" t="s">
        <v>49</v>
      </c>
      <c r="M123" s="16">
        <v>0</v>
      </c>
      <c r="N123" s="39" t="s">
        <v>50</v>
      </c>
      <c r="O123" s="39"/>
      <c r="P123" s="39"/>
      <c r="Q123" s="15"/>
      <c r="R123" s="120"/>
      <c r="S123" s="63"/>
      <c r="T123" s="15" t="s">
        <v>58</v>
      </c>
      <c r="U123" s="15" t="s">
        <v>160</v>
      </c>
      <c r="V123" s="15" t="s">
        <v>55</v>
      </c>
      <c r="W123" s="40"/>
    </row>
    <row r="124" spans="2:23" x14ac:dyDescent="0.2">
      <c r="B124" s="20"/>
      <c r="C124" s="15"/>
      <c r="D124" s="15" t="s">
        <v>64</v>
      </c>
      <c r="E124" s="37"/>
      <c r="F124" s="37"/>
      <c r="G124" s="37"/>
      <c r="H124" s="37"/>
      <c r="I124" s="15"/>
      <c r="J124" s="16">
        <v>0</v>
      </c>
      <c r="K124" s="15" t="s">
        <v>48</v>
      </c>
      <c r="L124" s="15" t="s">
        <v>49</v>
      </c>
      <c r="M124" s="16">
        <v>0</v>
      </c>
      <c r="N124" s="39" t="s">
        <v>50</v>
      </c>
      <c r="O124" s="39"/>
      <c r="P124" s="39"/>
      <c r="Q124" s="15"/>
      <c r="R124" s="120"/>
      <c r="S124" s="63"/>
      <c r="T124" s="15" t="s">
        <v>58</v>
      </c>
      <c r="U124" s="15" t="s">
        <v>160</v>
      </c>
      <c r="V124" s="15" t="s">
        <v>55</v>
      </c>
      <c r="W124" s="40"/>
    </row>
    <row r="125" spans="2:23" x14ac:dyDescent="0.2">
      <c r="B125" s="20"/>
      <c r="C125" s="15"/>
      <c r="D125" s="15" t="s">
        <v>71</v>
      </c>
      <c r="E125" s="37"/>
      <c r="F125" s="37"/>
      <c r="G125" s="37"/>
      <c r="H125" s="37"/>
      <c r="I125" s="15"/>
      <c r="J125" s="16">
        <v>0</v>
      </c>
      <c r="K125" s="15" t="s">
        <v>73</v>
      </c>
      <c r="L125" s="15" t="s">
        <v>49</v>
      </c>
      <c r="M125" s="16">
        <v>0</v>
      </c>
      <c r="N125" s="39" t="s">
        <v>50</v>
      </c>
      <c r="O125" s="39"/>
      <c r="P125" s="39"/>
      <c r="Q125" s="15"/>
      <c r="R125" s="121"/>
      <c r="S125" s="63"/>
      <c r="T125" s="15" t="s">
        <v>58</v>
      </c>
      <c r="U125" s="15" t="s">
        <v>160</v>
      </c>
      <c r="V125" s="15" t="s">
        <v>55</v>
      </c>
      <c r="W125" s="40"/>
    </row>
    <row r="126" spans="2:23" x14ac:dyDescent="0.2">
      <c r="B126" s="43"/>
      <c r="C126" s="44"/>
      <c r="D126" s="44" t="s">
        <v>74</v>
      </c>
      <c r="E126" s="45"/>
      <c r="F126" s="45"/>
      <c r="G126" s="45"/>
      <c r="H126" s="45"/>
      <c r="I126" s="44"/>
      <c r="J126" s="47" t="s">
        <v>75</v>
      </c>
      <c r="K126" s="44"/>
      <c r="L126" s="44" t="s">
        <v>76</v>
      </c>
      <c r="M126" s="44"/>
      <c r="N126" s="48"/>
      <c r="O126" s="65">
        <v>0.1038</v>
      </c>
      <c r="P126" s="48" t="s">
        <v>78</v>
      </c>
      <c r="Q126" s="44"/>
      <c r="R126" s="69"/>
      <c r="S126" s="122" t="s">
        <v>159</v>
      </c>
      <c r="T126" s="44" t="s">
        <v>58</v>
      </c>
      <c r="U126" s="44" t="s">
        <v>160</v>
      </c>
      <c r="V126" s="44" t="s">
        <v>79</v>
      </c>
      <c r="W126" s="49" t="s">
        <v>80</v>
      </c>
    </row>
    <row r="127" spans="2:23" x14ac:dyDescent="0.2">
      <c r="B127" s="43"/>
      <c r="C127" s="44"/>
      <c r="D127" s="44" t="s">
        <v>81</v>
      </c>
      <c r="E127" s="45"/>
      <c r="F127" s="45"/>
      <c r="G127" s="45"/>
      <c r="H127" s="45"/>
      <c r="I127" s="44"/>
      <c r="J127" s="47" t="s">
        <v>58</v>
      </c>
      <c r="K127" s="44"/>
      <c r="L127" s="44" t="s">
        <v>76</v>
      </c>
      <c r="M127" s="44"/>
      <c r="N127" s="48"/>
      <c r="O127" s="65">
        <v>0.1038</v>
      </c>
      <c r="P127" s="48" t="s">
        <v>78</v>
      </c>
      <c r="Q127" s="44"/>
      <c r="R127" s="69"/>
      <c r="S127" s="123"/>
      <c r="T127" s="44" t="s">
        <v>58</v>
      </c>
      <c r="U127" s="44" t="s">
        <v>160</v>
      </c>
      <c r="V127" s="44" t="s">
        <v>79</v>
      </c>
      <c r="W127" s="49" t="s">
        <v>58</v>
      </c>
    </row>
    <row r="128" spans="2:23" x14ac:dyDescent="0.2">
      <c r="B128" s="43"/>
      <c r="C128" s="44"/>
      <c r="D128" s="44" t="s">
        <v>82</v>
      </c>
      <c r="E128" s="45"/>
      <c r="F128" s="45"/>
      <c r="G128" s="45"/>
      <c r="H128" s="45"/>
      <c r="I128" s="44"/>
      <c r="J128" s="47" t="s">
        <v>58</v>
      </c>
      <c r="K128" s="44"/>
      <c r="L128" s="44" t="s">
        <v>76</v>
      </c>
      <c r="M128" s="44"/>
      <c r="N128" s="48"/>
      <c r="O128" s="65">
        <v>5.1900000000000002E-2</v>
      </c>
      <c r="P128" s="48" t="s">
        <v>78</v>
      </c>
      <c r="Q128" s="44"/>
      <c r="R128" s="69"/>
      <c r="S128" s="123"/>
      <c r="T128" s="44" t="s">
        <v>58</v>
      </c>
      <c r="U128" s="44" t="s">
        <v>160</v>
      </c>
      <c r="V128" s="44" t="s">
        <v>79</v>
      </c>
      <c r="W128" s="49" t="s">
        <v>58</v>
      </c>
    </row>
    <row r="129" spans="2:23" x14ac:dyDescent="0.2">
      <c r="B129" s="43"/>
      <c r="C129" s="44"/>
      <c r="D129" s="44" t="s">
        <v>84</v>
      </c>
      <c r="E129" s="45"/>
      <c r="F129" s="45"/>
      <c r="G129" s="45"/>
      <c r="H129" s="45"/>
      <c r="I129" s="44"/>
      <c r="J129" s="47" t="s">
        <v>58</v>
      </c>
      <c r="K129" s="44"/>
      <c r="L129" s="44" t="s">
        <v>76</v>
      </c>
      <c r="M129" s="44"/>
      <c r="N129" s="48"/>
      <c r="O129" s="65">
        <v>0.1038</v>
      </c>
      <c r="P129" s="48" t="s">
        <v>78</v>
      </c>
      <c r="Q129" s="44"/>
      <c r="R129" s="69"/>
      <c r="S129" s="123"/>
      <c r="T129" s="44" t="s">
        <v>58</v>
      </c>
      <c r="U129" s="44" t="s">
        <v>160</v>
      </c>
      <c r="V129" s="44" t="s">
        <v>79</v>
      </c>
      <c r="W129" s="49" t="s">
        <v>58</v>
      </c>
    </row>
    <row r="130" spans="2:23" x14ac:dyDescent="0.2">
      <c r="B130" s="43"/>
      <c r="C130" s="44"/>
      <c r="D130" s="44" t="s">
        <v>85</v>
      </c>
      <c r="E130" s="45"/>
      <c r="F130" s="45"/>
      <c r="G130" s="45"/>
      <c r="H130" s="45"/>
      <c r="I130" s="44"/>
      <c r="J130" s="47" t="s">
        <v>58</v>
      </c>
      <c r="K130" s="44"/>
      <c r="L130" s="44" t="s">
        <v>76</v>
      </c>
      <c r="M130" s="44"/>
      <c r="N130" s="48"/>
      <c r="O130" s="65">
        <v>5.1900000000000002E-2</v>
      </c>
      <c r="P130" s="48" t="s">
        <v>78</v>
      </c>
      <c r="Q130" s="44"/>
      <c r="R130" s="69"/>
      <c r="S130" s="123"/>
      <c r="T130" s="44" t="s">
        <v>58</v>
      </c>
      <c r="U130" s="44" t="s">
        <v>160</v>
      </c>
      <c r="V130" s="44" t="s">
        <v>79</v>
      </c>
      <c r="W130" s="49" t="s">
        <v>58</v>
      </c>
    </row>
    <row r="131" spans="2:23" x14ac:dyDescent="0.2">
      <c r="B131" s="43"/>
      <c r="C131" s="44"/>
      <c r="D131" s="44" t="s">
        <v>87</v>
      </c>
      <c r="E131" s="45"/>
      <c r="F131" s="45"/>
      <c r="G131" s="45"/>
      <c r="H131" s="45"/>
      <c r="I131" s="44"/>
      <c r="J131" s="47" t="s">
        <v>58</v>
      </c>
      <c r="K131" s="44"/>
      <c r="L131" s="44" t="s">
        <v>76</v>
      </c>
      <c r="M131" s="44"/>
      <c r="N131" s="48"/>
      <c r="O131" s="65">
        <v>5.1900000000000002E-2</v>
      </c>
      <c r="P131" s="48" t="s">
        <v>78</v>
      </c>
      <c r="Q131" s="44"/>
      <c r="R131" s="69"/>
      <c r="S131" s="123"/>
      <c r="T131" s="44" t="s">
        <v>58</v>
      </c>
      <c r="U131" s="44" t="s">
        <v>160</v>
      </c>
      <c r="V131" s="44" t="s">
        <v>79</v>
      </c>
      <c r="W131" s="49" t="s">
        <v>58</v>
      </c>
    </row>
    <row r="132" spans="2:23" ht="51" x14ac:dyDescent="0.2">
      <c r="B132" s="43"/>
      <c r="C132" s="44"/>
      <c r="D132" s="44" t="s">
        <v>88</v>
      </c>
      <c r="E132" s="45"/>
      <c r="F132" s="45"/>
      <c r="G132" s="45"/>
      <c r="H132" s="45"/>
      <c r="I132" s="44"/>
      <c r="J132" s="47" t="s">
        <v>58</v>
      </c>
      <c r="K132" s="44"/>
      <c r="L132" s="44" t="s">
        <v>76</v>
      </c>
      <c r="M132" s="44"/>
      <c r="N132" s="48"/>
      <c r="O132" s="65" t="s">
        <v>161</v>
      </c>
      <c r="P132" s="48" t="s">
        <v>78</v>
      </c>
      <c r="Q132" s="44"/>
      <c r="R132" s="69"/>
      <c r="S132" s="123"/>
      <c r="T132" s="44" t="s">
        <v>58</v>
      </c>
      <c r="U132" s="44" t="s">
        <v>160</v>
      </c>
      <c r="V132" s="44" t="s">
        <v>91</v>
      </c>
      <c r="W132" s="71" t="s">
        <v>162</v>
      </c>
    </row>
    <row r="133" spans="2:23" x14ac:dyDescent="0.2">
      <c r="B133" s="43"/>
      <c r="C133" s="44"/>
      <c r="D133" s="44" t="s">
        <v>93</v>
      </c>
      <c r="E133" s="45"/>
      <c r="F133" s="45"/>
      <c r="G133" s="45"/>
      <c r="H133" s="45"/>
      <c r="I133" s="44"/>
      <c r="J133" s="44" t="s">
        <v>58</v>
      </c>
      <c r="K133" s="44"/>
      <c r="L133" s="44" t="s">
        <v>76</v>
      </c>
      <c r="M133" s="44"/>
      <c r="N133" s="48"/>
      <c r="O133" s="65">
        <v>1.0633999999999999</v>
      </c>
      <c r="P133" s="48" t="s">
        <v>78</v>
      </c>
      <c r="Q133" s="44"/>
      <c r="R133" s="69"/>
      <c r="S133" s="123"/>
      <c r="T133" s="44" t="s">
        <v>58</v>
      </c>
      <c r="U133" s="44" t="s">
        <v>160</v>
      </c>
      <c r="V133" s="44" t="s">
        <v>91</v>
      </c>
      <c r="W133" s="49"/>
    </row>
    <row r="134" spans="2:23" x14ac:dyDescent="0.2">
      <c r="B134" s="43"/>
      <c r="C134" s="44"/>
      <c r="D134" s="44" t="s">
        <v>95</v>
      </c>
      <c r="E134" s="45"/>
      <c r="F134" s="45"/>
      <c r="G134" s="45"/>
      <c r="H134" s="45"/>
      <c r="I134" s="44"/>
      <c r="J134" s="44" t="s">
        <v>58</v>
      </c>
      <c r="K134" s="44"/>
      <c r="L134" s="44" t="s">
        <v>76</v>
      </c>
      <c r="M134" s="44"/>
      <c r="N134" s="48"/>
      <c r="O134" s="65">
        <f>O133*2</f>
        <v>2.1267999999999998</v>
      </c>
      <c r="P134" s="48" t="s">
        <v>78</v>
      </c>
      <c r="Q134" s="44"/>
      <c r="R134" s="69"/>
      <c r="S134" s="123"/>
      <c r="T134" s="44" t="s">
        <v>58</v>
      </c>
      <c r="U134" s="44" t="s">
        <v>160</v>
      </c>
      <c r="V134" s="44" t="s">
        <v>91</v>
      </c>
      <c r="W134" s="49"/>
    </row>
    <row r="135" spans="2:23" ht="15" customHeight="1" x14ac:dyDescent="0.2">
      <c r="B135" s="43"/>
      <c r="C135" s="44"/>
      <c r="D135" s="44" t="s">
        <v>97</v>
      </c>
      <c r="E135" s="45"/>
      <c r="F135" s="45"/>
      <c r="G135" s="45"/>
      <c r="H135" s="45"/>
      <c r="I135" s="44"/>
      <c r="J135" s="44" t="s">
        <v>58</v>
      </c>
      <c r="K135" s="44"/>
      <c r="L135" s="44" t="s">
        <v>76</v>
      </c>
      <c r="M135" s="44"/>
      <c r="N135" s="48"/>
      <c r="O135" s="65">
        <v>4.2309999999999999</v>
      </c>
      <c r="P135" s="48" t="s">
        <v>78</v>
      </c>
      <c r="Q135" s="44"/>
      <c r="R135" s="69"/>
      <c r="S135" s="123"/>
      <c r="T135" s="44" t="s">
        <v>58</v>
      </c>
      <c r="U135" s="44" t="s">
        <v>160</v>
      </c>
      <c r="V135" s="44" t="s">
        <v>91</v>
      </c>
      <c r="W135" s="49"/>
    </row>
    <row r="136" spans="2:23" ht="12.75" customHeight="1" x14ac:dyDescent="0.2">
      <c r="B136" s="43"/>
      <c r="C136" s="44"/>
      <c r="D136" s="44" t="s">
        <v>99</v>
      </c>
      <c r="E136" s="45"/>
      <c r="F136" s="45"/>
      <c r="G136" s="45"/>
      <c r="H136" s="45"/>
      <c r="I136" s="44"/>
      <c r="J136" s="44" t="s">
        <v>58</v>
      </c>
      <c r="K136" s="44"/>
      <c r="L136" s="44" t="s">
        <v>76</v>
      </c>
      <c r="M136" s="44"/>
      <c r="N136" s="48"/>
      <c r="O136" s="65">
        <v>11.731400000000001</v>
      </c>
      <c r="P136" s="48" t="s">
        <v>78</v>
      </c>
      <c r="Q136" s="44"/>
      <c r="R136" s="69"/>
      <c r="S136" s="123"/>
      <c r="T136" s="44" t="s">
        <v>58</v>
      </c>
      <c r="U136" s="44" t="s">
        <v>160</v>
      </c>
      <c r="V136" s="44" t="s">
        <v>91</v>
      </c>
      <c r="W136" s="49"/>
    </row>
    <row r="137" spans="2:23" ht="13.5" thickBot="1" x14ac:dyDescent="0.25">
      <c r="B137" s="50"/>
      <c r="C137" s="51"/>
      <c r="D137" s="51" t="s">
        <v>100</v>
      </c>
      <c r="E137" s="52"/>
      <c r="F137" s="52"/>
      <c r="G137" s="52"/>
      <c r="H137" s="52"/>
      <c r="I137" s="51"/>
      <c r="J137" s="51" t="s">
        <v>58</v>
      </c>
      <c r="K137" s="51"/>
      <c r="L137" s="51" t="s">
        <v>76</v>
      </c>
      <c r="M137" s="51"/>
      <c r="N137" s="54"/>
      <c r="O137" s="72">
        <v>11.731400000000001</v>
      </c>
      <c r="P137" s="54" t="s">
        <v>78</v>
      </c>
      <c r="Q137" s="51"/>
      <c r="R137" s="73"/>
      <c r="S137" s="124"/>
      <c r="T137" s="51" t="s">
        <v>58</v>
      </c>
      <c r="U137" s="51" t="s">
        <v>160</v>
      </c>
      <c r="V137" s="51" t="s">
        <v>91</v>
      </c>
      <c r="W137" s="55"/>
    </row>
    <row r="138" spans="2:23" x14ac:dyDescent="0.2">
      <c r="B138" s="31" t="s">
        <v>43</v>
      </c>
      <c r="C138" s="74" t="s">
        <v>163</v>
      </c>
      <c r="D138" s="32" t="s">
        <v>44</v>
      </c>
      <c r="E138" s="33">
        <v>45062</v>
      </c>
      <c r="F138" s="33">
        <v>45287</v>
      </c>
      <c r="G138" s="33">
        <v>45413</v>
      </c>
      <c r="H138" s="33">
        <v>45657</v>
      </c>
      <c r="I138" s="32" t="s">
        <v>46</v>
      </c>
      <c r="J138" s="56">
        <v>2000</v>
      </c>
      <c r="K138" s="32" t="s">
        <v>48</v>
      </c>
      <c r="L138" s="32" t="s">
        <v>49</v>
      </c>
      <c r="M138" s="34">
        <f>420/365</f>
        <v>1.1506849315068493</v>
      </c>
      <c r="N138" s="35" t="s">
        <v>50</v>
      </c>
      <c r="O138" s="35"/>
      <c r="P138" s="35"/>
      <c r="Q138" s="32" t="s">
        <v>158</v>
      </c>
      <c r="R138" s="119" t="s">
        <v>159</v>
      </c>
      <c r="S138" s="32"/>
      <c r="T138" s="32" t="s">
        <v>53</v>
      </c>
      <c r="U138" s="32" t="s">
        <v>160</v>
      </c>
      <c r="V138" s="32" t="s">
        <v>55</v>
      </c>
      <c r="W138" s="36"/>
    </row>
    <row r="139" spans="2:23" x14ac:dyDescent="0.2">
      <c r="B139" s="20"/>
      <c r="C139" s="15"/>
      <c r="D139" s="15" t="s">
        <v>60</v>
      </c>
      <c r="E139" s="37"/>
      <c r="F139" s="37"/>
      <c r="G139" s="37"/>
      <c r="H139" s="37"/>
      <c r="I139" s="15"/>
      <c r="J139" s="16">
        <v>2000</v>
      </c>
      <c r="K139" s="15" t="s">
        <v>48</v>
      </c>
      <c r="L139" s="15" t="s">
        <v>49</v>
      </c>
      <c r="M139" s="16">
        <v>0</v>
      </c>
      <c r="N139" s="39" t="s">
        <v>50</v>
      </c>
      <c r="O139" s="39"/>
      <c r="P139" s="39"/>
      <c r="Q139" s="15"/>
      <c r="R139" s="120"/>
      <c r="S139" s="15"/>
      <c r="T139" s="15" t="s">
        <v>58</v>
      </c>
      <c r="U139" s="15" t="s">
        <v>160</v>
      </c>
      <c r="V139" s="15" t="s">
        <v>55</v>
      </c>
      <c r="W139" s="40"/>
    </row>
    <row r="140" spans="2:23" x14ac:dyDescent="0.2">
      <c r="B140" s="20"/>
      <c r="C140" s="15"/>
      <c r="D140" s="15" t="s">
        <v>61</v>
      </c>
      <c r="E140" s="37"/>
      <c r="F140" s="37"/>
      <c r="G140" s="37"/>
      <c r="H140" s="37"/>
      <c r="I140" s="15"/>
      <c r="J140" s="16">
        <v>500</v>
      </c>
      <c r="K140" s="15" t="s">
        <v>48</v>
      </c>
      <c r="L140" s="15" t="s">
        <v>49</v>
      </c>
      <c r="M140" s="16">
        <v>0</v>
      </c>
      <c r="N140" s="39" t="s">
        <v>50</v>
      </c>
      <c r="O140" s="39"/>
      <c r="P140" s="39"/>
      <c r="Q140" s="15"/>
      <c r="R140" s="120"/>
      <c r="S140" s="15"/>
      <c r="T140" s="15" t="s">
        <v>58</v>
      </c>
      <c r="U140" s="15" t="s">
        <v>160</v>
      </c>
      <c r="V140" s="15" t="s">
        <v>55</v>
      </c>
      <c r="W140" s="40"/>
    </row>
    <row r="141" spans="2:23" x14ac:dyDescent="0.2">
      <c r="B141" s="20"/>
      <c r="C141" s="15"/>
      <c r="D141" s="15" t="s">
        <v>63</v>
      </c>
      <c r="E141" s="37"/>
      <c r="F141" s="37"/>
      <c r="G141" s="37"/>
      <c r="H141" s="37"/>
      <c r="I141" s="15"/>
      <c r="J141" s="16">
        <v>500</v>
      </c>
      <c r="K141" s="15" t="s">
        <v>48</v>
      </c>
      <c r="L141" s="15" t="s">
        <v>49</v>
      </c>
      <c r="M141" s="16">
        <v>0</v>
      </c>
      <c r="N141" s="39" t="s">
        <v>50</v>
      </c>
      <c r="O141" s="39"/>
      <c r="P141" s="39"/>
      <c r="Q141" s="15"/>
      <c r="R141" s="120"/>
      <c r="S141" s="15"/>
      <c r="T141" s="15" t="s">
        <v>58</v>
      </c>
      <c r="U141" s="15" t="s">
        <v>160</v>
      </c>
      <c r="V141" s="15" t="s">
        <v>55</v>
      </c>
      <c r="W141" s="40"/>
    </row>
    <row r="142" spans="2:23" ht="12.75" customHeight="1" x14ac:dyDescent="0.2">
      <c r="B142" s="20"/>
      <c r="C142" s="15"/>
      <c r="D142" s="15" t="s">
        <v>57</v>
      </c>
      <c r="E142" s="37"/>
      <c r="F142" s="37"/>
      <c r="G142" s="37"/>
      <c r="H142" s="37"/>
      <c r="I142" s="15"/>
      <c r="J142" s="16">
        <v>1000</v>
      </c>
      <c r="K142" s="15" t="s">
        <v>48</v>
      </c>
      <c r="L142" s="15" t="s">
        <v>49</v>
      </c>
      <c r="M142" s="16">
        <v>0</v>
      </c>
      <c r="N142" s="39" t="s">
        <v>50</v>
      </c>
      <c r="O142" s="39"/>
      <c r="P142" s="39"/>
      <c r="Q142" s="15"/>
      <c r="R142" s="120"/>
      <c r="S142" s="63"/>
      <c r="T142" s="15" t="s">
        <v>58</v>
      </c>
      <c r="U142" s="15" t="s">
        <v>160</v>
      </c>
      <c r="V142" s="15" t="s">
        <v>55</v>
      </c>
      <c r="W142" s="40"/>
    </row>
    <row r="143" spans="2:23" x14ac:dyDescent="0.2">
      <c r="B143" s="20"/>
      <c r="C143" s="15"/>
      <c r="D143" s="15" t="s">
        <v>64</v>
      </c>
      <c r="E143" s="37"/>
      <c r="F143" s="37"/>
      <c r="G143" s="37"/>
      <c r="H143" s="37"/>
      <c r="I143" s="15"/>
      <c r="J143" s="16">
        <v>0</v>
      </c>
      <c r="K143" s="15" t="s">
        <v>48</v>
      </c>
      <c r="L143" s="15" t="s">
        <v>49</v>
      </c>
      <c r="M143" s="16">
        <v>0</v>
      </c>
      <c r="N143" s="39" t="s">
        <v>50</v>
      </c>
      <c r="O143" s="39"/>
      <c r="P143" s="39"/>
      <c r="Q143" s="15"/>
      <c r="R143" s="120"/>
      <c r="S143" s="63"/>
      <c r="T143" s="15" t="s">
        <v>58</v>
      </c>
      <c r="U143" s="15" t="s">
        <v>160</v>
      </c>
      <c r="V143" s="15" t="s">
        <v>55</v>
      </c>
      <c r="W143" s="40"/>
    </row>
    <row r="144" spans="2:23" x14ac:dyDescent="0.2">
      <c r="B144" s="20"/>
      <c r="C144" s="15"/>
      <c r="D144" s="15" t="s">
        <v>71</v>
      </c>
      <c r="E144" s="37"/>
      <c r="F144" s="37"/>
      <c r="G144" s="37"/>
      <c r="H144" s="37"/>
      <c r="I144" s="15"/>
      <c r="J144" s="16">
        <v>80000</v>
      </c>
      <c r="K144" s="15" t="s">
        <v>73</v>
      </c>
      <c r="L144" s="15" t="s">
        <v>49</v>
      </c>
      <c r="M144" s="16">
        <v>0</v>
      </c>
      <c r="N144" s="39" t="s">
        <v>50</v>
      </c>
      <c r="O144" s="39"/>
      <c r="P144" s="39"/>
      <c r="Q144" s="15"/>
      <c r="R144" s="121"/>
      <c r="S144" s="63"/>
      <c r="T144" s="15" t="s">
        <v>58</v>
      </c>
      <c r="U144" s="15" t="s">
        <v>160</v>
      </c>
      <c r="V144" s="15" t="s">
        <v>55</v>
      </c>
      <c r="W144" s="40"/>
    </row>
    <row r="145" spans="2:23" x14ac:dyDescent="0.2">
      <c r="B145" s="43"/>
      <c r="C145" s="44"/>
      <c r="D145" s="44" t="s">
        <v>74</v>
      </c>
      <c r="E145" s="45"/>
      <c r="F145" s="45"/>
      <c r="G145" s="45"/>
      <c r="H145" s="45"/>
      <c r="I145" s="44"/>
      <c r="J145" s="47" t="s">
        <v>75</v>
      </c>
      <c r="K145" s="44"/>
      <c r="L145" s="44" t="s">
        <v>76</v>
      </c>
      <c r="M145" s="44"/>
      <c r="N145" s="48"/>
      <c r="O145" s="65">
        <v>0.1038</v>
      </c>
      <c r="P145" s="48" t="s">
        <v>78</v>
      </c>
      <c r="Q145" s="44"/>
      <c r="R145" s="69"/>
      <c r="S145" s="122" t="s">
        <v>159</v>
      </c>
      <c r="T145" s="44" t="s">
        <v>58</v>
      </c>
      <c r="U145" s="44" t="s">
        <v>160</v>
      </c>
      <c r="V145" s="44" t="s">
        <v>79</v>
      </c>
      <c r="W145" s="49" t="s">
        <v>80</v>
      </c>
    </row>
    <row r="146" spans="2:23" x14ac:dyDescent="0.2">
      <c r="B146" s="43"/>
      <c r="C146" s="44"/>
      <c r="D146" s="44" t="s">
        <v>81</v>
      </c>
      <c r="E146" s="45"/>
      <c r="F146" s="45"/>
      <c r="G146" s="45"/>
      <c r="H146" s="45"/>
      <c r="I146" s="44"/>
      <c r="J146" s="47" t="s">
        <v>58</v>
      </c>
      <c r="K146" s="44"/>
      <c r="L146" s="44" t="s">
        <v>76</v>
      </c>
      <c r="M146" s="44"/>
      <c r="N146" s="48"/>
      <c r="O146" s="65">
        <v>0.1038</v>
      </c>
      <c r="P146" s="48" t="s">
        <v>78</v>
      </c>
      <c r="Q146" s="44"/>
      <c r="R146" s="69"/>
      <c r="S146" s="123"/>
      <c r="T146" s="44" t="s">
        <v>58</v>
      </c>
      <c r="U146" s="44" t="s">
        <v>160</v>
      </c>
      <c r="V146" s="44" t="s">
        <v>79</v>
      </c>
      <c r="W146" s="49" t="s">
        <v>58</v>
      </c>
    </row>
    <row r="147" spans="2:23" x14ac:dyDescent="0.2">
      <c r="B147" s="43"/>
      <c r="C147" s="44"/>
      <c r="D147" s="44" t="s">
        <v>82</v>
      </c>
      <c r="E147" s="45"/>
      <c r="F147" s="45"/>
      <c r="G147" s="45"/>
      <c r="H147" s="45"/>
      <c r="I147" s="44"/>
      <c r="J147" s="47" t="s">
        <v>58</v>
      </c>
      <c r="K147" s="44"/>
      <c r="L147" s="44" t="s">
        <v>76</v>
      </c>
      <c r="M147" s="44"/>
      <c r="N147" s="48"/>
      <c r="O147" s="65">
        <v>5.1900000000000002E-2</v>
      </c>
      <c r="P147" s="48" t="s">
        <v>78</v>
      </c>
      <c r="Q147" s="44"/>
      <c r="R147" s="69"/>
      <c r="S147" s="123"/>
      <c r="T147" s="44" t="s">
        <v>58</v>
      </c>
      <c r="U147" s="44" t="s">
        <v>160</v>
      </c>
      <c r="V147" s="44" t="s">
        <v>79</v>
      </c>
      <c r="W147" s="49" t="s">
        <v>58</v>
      </c>
    </row>
    <row r="148" spans="2:23" x14ac:dyDescent="0.2">
      <c r="B148" s="43"/>
      <c r="C148" s="44"/>
      <c r="D148" s="44" t="s">
        <v>84</v>
      </c>
      <c r="E148" s="45"/>
      <c r="F148" s="45"/>
      <c r="G148" s="45"/>
      <c r="H148" s="45"/>
      <c r="I148" s="44"/>
      <c r="J148" s="47" t="s">
        <v>58</v>
      </c>
      <c r="K148" s="44"/>
      <c r="L148" s="44" t="s">
        <v>76</v>
      </c>
      <c r="M148" s="44"/>
      <c r="N148" s="48"/>
      <c r="O148" s="65">
        <v>0.1038</v>
      </c>
      <c r="P148" s="48" t="s">
        <v>78</v>
      </c>
      <c r="Q148" s="44"/>
      <c r="R148" s="69"/>
      <c r="S148" s="123"/>
      <c r="T148" s="44" t="s">
        <v>58</v>
      </c>
      <c r="U148" s="44" t="s">
        <v>160</v>
      </c>
      <c r="V148" s="44" t="s">
        <v>79</v>
      </c>
      <c r="W148" s="49" t="s">
        <v>58</v>
      </c>
    </row>
    <row r="149" spans="2:23" x14ac:dyDescent="0.2">
      <c r="B149" s="43"/>
      <c r="C149" s="44"/>
      <c r="D149" s="44" t="s">
        <v>85</v>
      </c>
      <c r="E149" s="45"/>
      <c r="F149" s="45"/>
      <c r="G149" s="45"/>
      <c r="H149" s="45"/>
      <c r="I149" s="44"/>
      <c r="J149" s="47" t="s">
        <v>58</v>
      </c>
      <c r="K149" s="44"/>
      <c r="L149" s="44" t="s">
        <v>76</v>
      </c>
      <c r="M149" s="44"/>
      <c r="N149" s="48"/>
      <c r="O149" s="65">
        <v>5.1900000000000002E-2</v>
      </c>
      <c r="P149" s="48" t="s">
        <v>78</v>
      </c>
      <c r="Q149" s="44"/>
      <c r="R149" s="69"/>
      <c r="S149" s="123"/>
      <c r="T149" s="44" t="s">
        <v>58</v>
      </c>
      <c r="U149" s="44" t="s">
        <v>160</v>
      </c>
      <c r="V149" s="44" t="s">
        <v>79</v>
      </c>
      <c r="W149" s="49" t="s">
        <v>58</v>
      </c>
    </row>
    <row r="150" spans="2:23" x14ac:dyDescent="0.2">
      <c r="B150" s="43"/>
      <c r="C150" s="44"/>
      <c r="D150" s="44" t="s">
        <v>87</v>
      </c>
      <c r="E150" s="45"/>
      <c r="F150" s="45"/>
      <c r="G150" s="45"/>
      <c r="H150" s="45"/>
      <c r="I150" s="44"/>
      <c r="J150" s="47" t="s">
        <v>58</v>
      </c>
      <c r="K150" s="44"/>
      <c r="L150" s="44" t="s">
        <v>76</v>
      </c>
      <c r="M150" s="44"/>
      <c r="N150" s="48"/>
      <c r="O150" s="65">
        <v>5.1900000000000002E-2</v>
      </c>
      <c r="P150" s="48" t="s">
        <v>78</v>
      </c>
      <c r="Q150" s="44"/>
      <c r="R150" s="69"/>
      <c r="S150" s="123"/>
      <c r="T150" s="44" t="s">
        <v>58</v>
      </c>
      <c r="U150" s="44" t="s">
        <v>160</v>
      </c>
      <c r="V150" s="44" t="s">
        <v>79</v>
      </c>
      <c r="W150" s="49" t="s">
        <v>58</v>
      </c>
    </row>
    <row r="151" spans="2:23" ht="51" x14ac:dyDescent="0.2">
      <c r="B151" s="43"/>
      <c r="C151" s="44"/>
      <c r="D151" s="44" t="s">
        <v>88</v>
      </c>
      <c r="E151" s="45"/>
      <c r="F151" s="45"/>
      <c r="G151" s="45"/>
      <c r="H151" s="45"/>
      <c r="I151" s="44"/>
      <c r="J151" s="47" t="s">
        <v>58</v>
      </c>
      <c r="K151" s="44"/>
      <c r="L151" s="44" t="s">
        <v>76</v>
      </c>
      <c r="M151" s="44"/>
      <c r="N151" s="48"/>
      <c r="O151" s="65" t="s">
        <v>161</v>
      </c>
      <c r="P151" s="48" t="s">
        <v>78</v>
      </c>
      <c r="Q151" s="44"/>
      <c r="R151" s="69"/>
      <c r="S151" s="123"/>
      <c r="T151" s="44" t="s">
        <v>58</v>
      </c>
      <c r="U151" s="44" t="s">
        <v>160</v>
      </c>
      <c r="V151" s="44" t="s">
        <v>91</v>
      </c>
      <c r="W151" s="71" t="s">
        <v>162</v>
      </c>
    </row>
    <row r="152" spans="2:23" x14ac:dyDescent="0.2">
      <c r="B152" s="43"/>
      <c r="C152" s="44"/>
      <c r="D152" s="44" t="s">
        <v>93</v>
      </c>
      <c r="E152" s="45"/>
      <c r="F152" s="45"/>
      <c r="G152" s="45"/>
      <c r="H152" s="45"/>
      <c r="I152" s="44"/>
      <c r="J152" s="44" t="s">
        <v>58</v>
      </c>
      <c r="K152" s="44"/>
      <c r="L152" s="44" t="s">
        <v>76</v>
      </c>
      <c r="M152" s="44"/>
      <c r="N152" s="48"/>
      <c r="O152" s="65">
        <v>1.0633999999999999</v>
      </c>
      <c r="P152" s="48" t="s">
        <v>78</v>
      </c>
      <c r="Q152" s="44"/>
      <c r="R152" s="69"/>
      <c r="S152" s="123"/>
      <c r="T152" s="44" t="s">
        <v>58</v>
      </c>
      <c r="U152" s="44" t="s">
        <v>160</v>
      </c>
      <c r="V152" s="44" t="s">
        <v>91</v>
      </c>
      <c r="W152" s="49"/>
    </row>
    <row r="153" spans="2:23" x14ac:dyDescent="0.2">
      <c r="B153" s="43"/>
      <c r="C153" s="44"/>
      <c r="D153" s="44" t="s">
        <v>95</v>
      </c>
      <c r="E153" s="45"/>
      <c r="F153" s="45"/>
      <c r="G153" s="45"/>
      <c r="H153" s="45"/>
      <c r="I153" s="44"/>
      <c r="J153" s="44" t="s">
        <v>58</v>
      </c>
      <c r="K153" s="44"/>
      <c r="L153" s="44" t="s">
        <v>76</v>
      </c>
      <c r="M153" s="44"/>
      <c r="N153" s="48"/>
      <c r="O153" s="65">
        <f>O152*2</f>
        <v>2.1267999999999998</v>
      </c>
      <c r="P153" s="48" t="s">
        <v>78</v>
      </c>
      <c r="Q153" s="44"/>
      <c r="R153" s="69"/>
      <c r="S153" s="123"/>
      <c r="T153" s="44" t="s">
        <v>58</v>
      </c>
      <c r="U153" s="44" t="s">
        <v>160</v>
      </c>
      <c r="V153" s="44" t="s">
        <v>91</v>
      </c>
      <c r="W153" s="49"/>
    </row>
    <row r="154" spans="2:23" ht="15" customHeight="1" x14ac:dyDescent="0.2">
      <c r="B154" s="43"/>
      <c r="C154" s="44"/>
      <c r="D154" s="44" t="s">
        <v>97</v>
      </c>
      <c r="E154" s="45"/>
      <c r="F154" s="45"/>
      <c r="G154" s="45"/>
      <c r="H154" s="45"/>
      <c r="I154" s="44"/>
      <c r="J154" s="44" t="s">
        <v>58</v>
      </c>
      <c r="K154" s="44"/>
      <c r="L154" s="44" t="s">
        <v>76</v>
      </c>
      <c r="M154" s="44"/>
      <c r="N154" s="48"/>
      <c r="O154" s="65">
        <v>4.2309999999999999</v>
      </c>
      <c r="P154" s="48" t="s">
        <v>78</v>
      </c>
      <c r="Q154" s="44"/>
      <c r="R154" s="69"/>
      <c r="S154" s="123"/>
      <c r="T154" s="44" t="s">
        <v>58</v>
      </c>
      <c r="U154" s="44" t="s">
        <v>160</v>
      </c>
      <c r="V154" s="44" t="s">
        <v>91</v>
      </c>
      <c r="W154" s="49"/>
    </row>
    <row r="155" spans="2:23" ht="12.75" customHeight="1" x14ac:dyDescent="0.2">
      <c r="B155" s="43"/>
      <c r="C155" s="44"/>
      <c r="D155" s="44" t="s">
        <v>99</v>
      </c>
      <c r="E155" s="45"/>
      <c r="F155" s="45"/>
      <c r="G155" s="45"/>
      <c r="H155" s="45"/>
      <c r="I155" s="44"/>
      <c r="J155" s="44" t="s">
        <v>58</v>
      </c>
      <c r="K155" s="44"/>
      <c r="L155" s="44" t="s">
        <v>76</v>
      </c>
      <c r="M155" s="44"/>
      <c r="N155" s="48"/>
      <c r="O155" s="65">
        <v>11.731400000000001</v>
      </c>
      <c r="P155" s="48" t="s">
        <v>78</v>
      </c>
      <c r="Q155" s="44"/>
      <c r="R155" s="69"/>
      <c r="S155" s="123"/>
      <c r="T155" s="44" t="s">
        <v>58</v>
      </c>
      <c r="U155" s="44" t="s">
        <v>160</v>
      </c>
      <c r="V155" s="44" t="s">
        <v>91</v>
      </c>
      <c r="W155" s="49"/>
    </row>
    <row r="156" spans="2:23" ht="13.5" thickBot="1" x14ac:dyDescent="0.25">
      <c r="B156" s="50"/>
      <c r="C156" s="51"/>
      <c r="D156" s="51" t="s">
        <v>100</v>
      </c>
      <c r="E156" s="52"/>
      <c r="F156" s="52"/>
      <c r="G156" s="52"/>
      <c r="H156" s="52"/>
      <c r="I156" s="51"/>
      <c r="J156" s="51" t="s">
        <v>58</v>
      </c>
      <c r="K156" s="51"/>
      <c r="L156" s="51" t="s">
        <v>76</v>
      </c>
      <c r="M156" s="51"/>
      <c r="N156" s="54"/>
      <c r="O156" s="72">
        <v>11.731400000000001</v>
      </c>
      <c r="P156" s="54" t="s">
        <v>78</v>
      </c>
      <c r="Q156" s="51"/>
      <c r="R156" s="73"/>
      <c r="S156" s="124"/>
      <c r="T156" s="51" t="s">
        <v>58</v>
      </c>
      <c r="U156" s="51" t="s">
        <v>160</v>
      </c>
      <c r="V156" s="51" t="s">
        <v>91</v>
      </c>
      <c r="W156" s="55"/>
    </row>
    <row r="157" spans="2:23" ht="13.5" customHeight="1" x14ac:dyDescent="0.2">
      <c r="B157" s="31" t="s">
        <v>43</v>
      </c>
      <c r="C157" s="74" t="s">
        <v>198</v>
      </c>
      <c r="D157" s="32" t="s">
        <v>44</v>
      </c>
      <c r="E157" s="33">
        <v>43819</v>
      </c>
      <c r="F157" s="33">
        <v>45048</v>
      </c>
      <c r="G157" s="33" t="s">
        <v>164</v>
      </c>
      <c r="H157" s="33">
        <v>45291</v>
      </c>
      <c r="I157" s="32" t="s">
        <v>46</v>
      </c>
      <c r="J157" s="32" t="s">
        <v>69</v>
      </c>
      <c r="K157" s="32" t="s">
        <v>48</v>
      </c>
      <c r="L157" s="32" t="s">
        <v>49</v>
      </c>
      <c r="M157" s="34">
        <f>366.45/365</f>
        <v>1.003972602739726</v>
      </c>
      <c r="N157" s="35" t="s">
        <v>50</v>
      </c>
      <c r="O157" s="35"/>
      <c r="P157" s="35"/>
      <c r="Q157" s="35" t="s">
        <v>165</v>
      </c>
      <c r="R157" s="119" t="s">
        <v>166</v>
      </c>
      <c r="S157" s="35"/>
      <c r="T157" s="32" t="s">
        <v>53</v>
      </c>
      <c r="U157" s="15" t="s">
        <v>54</v>
      </c>
      <c r="V157" s="32" t="s">
        <v>55</v>
      </c>
      <c r="W157" s="36" t="s">
        <v>167</v>
      </c>
    </row>
    <row r="158" spans="2:23" x14ac:dyDescent="0.2">
      <c r="B158" s="20"/>
      <c r="C158" s="15"/>
      <c r="D158" s="15" t="s">
        <v>57</v>
      </c>
      <c r="E158" s="37"/>
      <c r="F158" s="37"/>
      <c r="G158" s="37" t="s">
        <v>58</v>
      </c>
      <c r="H158" s="37" t="s">
        <v>58</v>
      </c>
      <c r="I158" s="15"/>
      <c r="J158" s="15" t="s">
        <v>168</v>
      </c>
      <c r="K158" s="15" t="s">
        <v>48</v>
      </c>
      <c r="L158" s="38" t="s">
        <v>49</v>
      </c>
      <c r="M158" s="16">
        <v>0</v>
      </c>
      <c r="N158" s="79" t="s">
        <v>50</v>
      </c>
      <c r="O158" s="39"/>
      <c r="P158" s="39"/>
      <c r="Q158" s="39"/>
      <c r="R158" s="120"/>
      <c r="S158" s="39"/>
      <c r="T158" s="15" t="s">
        <v>58</v>
      </c>
      <c r="U158" s="15" t="s">
        <v>54</v>
      </c>
      <c r="V158" s="15" t="s">
        <v>55</v>
      </c>
      <c r="W158" s="40" t="s">
        <v>58</v>
      </c>
    </row>
    <row r="159" spans="2:23" x14ac:dyDescent="0.2">
      <c r="B159" s="20"/>
      <c r="C159" s="15"/>
      <c r="D159" s="38" t="s">
        <v>60</v>
      </c>
      <c r="E159" s="37"/>
      <c r="F159" s="37"/>
      <c r="G159" s="37" t="s">
        <v>58</v>
      </c>
      <c r="H159" s="37" t="s">
        <v>58</v>
      </c>
      <c r="I159" s="15"/>
      <c r="J159" s="15" t="s">
        <v>69</v>
      </c>
      <c r="K159" s="15" t="s">
        <v>48</v>
      </c>
      <c r="L159" s="38" t="s">
        <v>49</v>
      </c>
      <c r="M159" s="16">
        <v>0</v>
      </c>
      <c r="N159" s="79" t="s">
        <v>50</v>
      </c>
      <c r="O159" s="39"/>
      <c r="P159" s="39"/>
      <c r="Q159" s="39"/>
      <c r="R159" s="120"/>
      <c r="S159" s="39"/>
      <c r="T159" s="15" t="s">
        <v>58</v>
      </c>
      <c r="U159" s="15" t="s">
        <v>54</v>
      </c>
      <c r="V159" s="15" t="s">
        <v>55</v>
      </c>
      <c r="W159" s="40" t="s">
        <v>58</v>
      </c>
    </row>
    <row r="160" spans="2:23" x14ac:dyDescent="0.2">
      <c r="B160" s="20"/>
      <c r="C160" s="15"/>
      <c r="D160" s="15" t="s">
        <v>61</v>
      </c>
      <c r="E160" s="37"/>
      <c r="F160" s="37"/>
      <c r="G160" s="37" t="s">
        <v>58</v>
      </c>
      <c r="H160" s="37" t="s">
        <v>58</v>
      </c>
      <c r="I160" s="15"/>
      <c r="J160" s="15" t="s">
        <v>169</v>
      </c>
      <c r="K160" s="15" t="s">
        <v>48</v>
      </c>
      <c r="L160" s="38" t="s">
        <v>49</v>
      </c>
      <c r="M160" s="16">
        <v>0</v>
      </c>
      <c r="N160" s="79" t="s">
        <v>50</v>
      </c>
      <c r="O160" s="39"/>
      <c r="P160" s="39"/>
      <c r="Q160" s="39"/>
      <c r="R160" s="120"/>
      <c r="S160" s="39"/>
      <c r="T160" s="15" t="s">
        <v>58</v>
      </c>
      <c r="U160" s="15" t="s">
        <v>54</v>
      </c>
      <c r="V160" s="15" t="s">
        <v>55</v>
      </c>
      <c r="W160" s="40" t="s">
        <v>58</v>
      </c>
    </row>
    <row r="161" spans="2:23" ht="12.75" customHeight="1" x14ac:dyDescent="0.2">
      <c r="B161" s="20"/>
      <c r="C161" s="15"/>
      <c r="D161" s="15" t="s">
        <v>63</v>
      </c>
      <c r="E161" s="37"/>
      <c r="F161" s="37"/>
      <c r="G161" s="37" t="s">
        <v>58</v>
      </c>
      <c r="H161" s="37" t="s">
        <v>58</v>
      </c>
      <c r="I161" s="15"/>
      <c r="J161" s="15" t="s">
        <v>169</v>
      </c>
      <c r="K161" s="15" t="s">
        <v>48</v>
      </c>
      <c r="L161" s="38" t="s">
        <v>49</v>
      </c>
      <c r="M161" s="16">
        <v>0</v>
      </c>
      <c r="N161" s="79" t="s">
        <v>50</v>
      </c>
      <c r="O161" s="39"/>
      <c r="P161" s="39"/>
      <c r="Q161" s="39"/>
      <c r="R161" s="120"/>
      <c r="S161" s="39"/>
      <c r="T161" s="15" t="s">
        <v>58</v>
      </c>
      <c r="U161" s="15" t="s">
        <v>54</v>
      </c>
      <c r="V161" s="15" t="s">
        <v>55</v>
      </c>
      <c r="W161" s="40" t="s">
        <v>58</v>
      </c>
    </row>
    <row r="162" spans="2:23" x14ac:dyDescent="0.2">
      <c r="B162" s="20"/>
      <c r="C162" s="15"/>
      <c r="D162" s="15" t="s">
        <v>71</v>
      </c>
      <c r="E162" s="37"/>
      <c r="F162" s="37"/>
      <c r="G162" s="37" t="s">
        <v>58</v>
      </c>
      <c r="H162" s="37" t="s">
        <v>58</v>
      </c>
      <c r="I162" s="15"/>
      <c r="J162" s="15" t="s">
        <v>170</v>
      </c>
      <c r="K162" s="15" t="s">
        <v>73</v>
      </c>
      <c r="L162" s="38" t="s">
        <v>49</v>
      </c>
      <c r="M162" s="16">
        <v>0</v>
      </c>
      <c r="N162" s="79" t="s">
        <v>50</v>
      </c>
      <c r="O162" s="39"/>
      <c r="P162" s="39"/>
      <c r="Q162" s="80"/>
      <c r="R162" s="120"/>
      <c r="S162" s="39"/>
      <c r="T162" s="15" t="s">
        <v>58</v>
      </c>
      <c r="U162" s="15" t="s">
        <v>54</v>
      </c>
      <c r="V162" s="63" t="s">
        <v>55</v>
      </c>
      <c r="W162" s="40" t="s">
        <v>58</v>
      </c>
    </row>
    <row r="163" spans="2:23" ht="63.75" x14ac:dyDescent="0.2">
      <c r="B163" s="20"/>
      <c r="C163" s="15"/>
      <c r="D163" s="38" t="s">
        <v>171</v>
      </c>
      <c r="E163" s="37"/>
      <c r="F163" s="37"/>
      <c r="G163" s="37" t="s">
        <v>58</v>
      </c>
      <c r="H163" s="37" t="s">
        <v>58</v>
      </c>
      <c r="I163" s="63"/>
      <c r="J163" s="15" t="s">
        <v>172</v>
      </c>
      <c r="K163" s="15" t="s">
        <v>73</v>
      </c>
      <c r="L163" s="38" t="s">
        <v>49</v>
      </c>
      <c r="M163" s="17" t="s">
        <v>173</v>
      </c>
      <c r="N163" s="79" t="s">
        <v>50</v>
      </c>
      <c r="O163" s="39"/>
      <c r="P163" s="39"/>
      <c r="Q163" s="39" t="s">
        <v>174</v>
      </c>
      <c r="R163" s="86" t="s">
        <v>175</v>
      </c>
      <c r="S163" s="39"/>
      <c r="T163" s="15" t="s">
        <v>58</v>
      </c>
      <c r="U163" s="15" t="s">
        <v>54</v>
      </c>
      <c r="V163" s="63" t="s">
        <v>79</v>
      </c>
      <c r="W163" s="41" t="s">
        <v>176</v>
      </c>
    </row>
    <row r="164" spans="2:23" ht="63.75" x14ac:dyDescent="0.2">
      <c r="B164" s="20"/>
      <c r="C164" s="15"/>
      <c r="D164" s="38" t="s">
        <v>171</v>
      </c>
      <c r="E164" s="37"/>
      <c r="F164" s="37">
        <v>45283</v>
      </c>
      <c r="G164" s="37">
        <v>45283</v>
      </c>
      <c r="H164" s="37">
        <v>45382</v>
      </c>
      <c r="I164" s="63"/>
      <c r="J164" s="15" t="s">
        <v>282</v>
      </c>
      <c r="K164" s="15" t="s">
        <v>73</v>
      </c>
      <c r="L164" s="38" t="s">
        <v>49</v>
      </c>
      <c r="M164" s="17" t="s">
        <v>283</v>
      </c>
      <c r="N164" s="79" t="s">
        <v>50</v>
      </c>
      <c r="O164" s="39"/>
      <c r="P164" s="39"/>
      <c r="Q164" s="39" t="s">
        <v>284</v>
      </c>
      <c r="R164" s="118" t="s">
        <v>285</v>
      </c>
      <c r="S164" s="39"/>
      <c r="T164" s="15" t="s">
        <v>58</v>
      </c>
      <c r="U164" s="15" t="s">
        <v>54</v>
      </c>
      <c r="V164" s="63" t="s">
        <v>79</v>
      </c>
      <c r="W164" s="41" t="s">
        <v>286</v>
      </c>
    </row>
    <row r="165" spans="2:23" ht="25.5" x14ac:dyDescent="0.2">
      <c r="B165" s="20"/>
      <c r="C165" s="15"/>
      <c r="D165" s="38" t="s">
        <v>124</v>
      </c>
      <c r="E165" s="37"/>
      <c r="F165" s="37"/>
      <c r="G165" s="37">
        <v>45121</v>
      </c>
      <c r="H165" s="37" t="s">
        <v>58</v>
      </c>
      <c r="I165" s="63"/>
      <c r="J165" s="15" t="s">
        <v>177</v>
      </c>
      <c r="K165" s="15" t="s">
        <v>73</v>
      </c>
      <c r="L165" s="38" t="s">
        <v>49</v>
      </c>
      <c r="M165" s="17" t="s">
        <v>178</v>
      </c>
      <c r="N165" s="79" t="s">
        <v>50</v>
      </c>
      <c r="O165" s="39"/>
      <c r="P165" s="39"/>
      <c r="Q165" s="39" t="s">
        <v>179</v>
      </c>
      <c r="R165" s="86" t="s">
        <v>166</v>
      </c>
      <c r="S165" s="39"/>
      <c r="T165" s="15" t="s">
        <v>58</v>
      </c>
      <c r="U165" s="15" t="s">
        <v>54</v>
      </c>
      <c r="V165" s="63" t="s">
        <v>55</v>
      </c>
      <c r="W165" s="41" t="s">
        <v>180</v>
      </c>
    </row>
    <row r="166" spans="2:23" ht="13.5" customHeight="1" x14ac:dyDescent="0.2">
      <c r="B166" s="20"/>
      <c r="C166" s="15"/>
      <c r="D166" s="38" t="s">
        <v>44</v>
      </c>
      <c r="E166" s="37"/>
      <c r="F166" s="37"/>
      <c r="G166" s="85">
        <v>45292</v>
      </c>
      <c r="H166" s="85">
        <v>45657</v>
      </c>
      <c r="I166" s="63"/>
      <c r="J166" s="15" t="s">
        <v>155</v>
      </c>
      <c r="K166" s="15" t="s">
        <v>48</v>
      </c>
      <c r="L166" s="38" t="s">
        <v>49</v>
      </c>
      <c r="M166" s="87">
        <f>366.45/365</f>
        <v>1.003972602739726</v>
      </c>
      <c r="N166" s="79" t="s">
        <v>50</v>
      </c>
      <c r="O166" s="39"/>
      <c r="P166" s="39"/>
      <c r="Q166" s="39" t="s">
        <v>165</v>
      </c>
      <c r="R166" s="126" t="s">
        <v>166</v>
      </c>
      <c r="S166" s="39"/>
      <c r="T166" s="15" t="s">
        <v>58</v>
      </c>
      <c r="U166" s="15" t="s">
        <v>54</v>
      </c>
      <c r="V166" s="15" t="s">
        <v>55</v>
      </c>
      <c r="W166" s="40"/>
    </row>
    <row r="167" spans="2:23" x14ac:dyDescent="0.2">
      <c r="B167" s="20"/>
      <c r="C167" s="15"/>
      <c r="D167" s="15" t="s">
        <v>57</v>
      </c>
      <c r="E167" s="37"/>
      <c r="F167" s="37"/>
      <c r="G167" s="37" t="s">
        <v>58</v>
      </c>
      <c r="H167" s="37" t="s">
        <v>58</v>
      </c>
      <c r="I167" s="63"/>
      <c r="J167" s="15" t="s">
        <v>181</v>
      </c>
      <c r="K167" s="15" t="s">
        <v>48</v>
      </c>
      <c r="L167" s="38" t="s">
        <v>49</v>
      </c>
      <c r="M167" s="16">
        <v>0</v>
      </c>
      <c r="N167" s="79" t="s">
        <v>50</v>
      </c>
      <c r="O167" s="39"/>
      <c r="P167" s="39"/>
      <c r="Q167" s="39"/>
      <c r="R167" s="120"/>
      <c r="S167" s="39"/>
      <c r="T167" s="15" t="s">
        <v>58</v>
      </c>
      <c r="U167" s="15" t="s">
        <v>54</v>
      </c>
      <c r="V167" s="15" t="s">
        <v>55</v>
      </c>
      <c r="W167" s="40"/>
    </row>
    <row r="168" spans="2:23" x14ac:dyDescent="0.2">
      <c r="B168" s="20"/>
      <c r="C168" s="15"/>
      <c r="D168" s="38" t="s">
        <v>60</v>
      </c>
      <c r="E168" s="37"/>
      <c r="F168" s="37"/>
      <c r="G168" s="37" t="s">
        <v>58</v>
      </c>
      <c r="H168" s="37" t="s">
        <v>58</v>
      </c>
      <c r="I168" s="63"/>
      <c r="J168" s="15" t="s">
        <v>155</v>
      </c>
      <c r="K168" s="15" t="s">
        <v>48</v>
      </c>
      <c r="L168" s="38" t="s">
        <v>49</v>
      </c>
      <c r="M168" s="16">
        <v>0</v>
      </c>
      <c r="N168" s="79" t="s">
        <v>50</v>
      </c>
      <c r="O168" s="39"/>
      <c r="P168" s="39"/>
      <c r="Q168" s="39"/>
      <c r="R168" s="120"/>
      <c r="S168" s="39"/>
      <c r="T168" s="15" t="s">
        <v>58</v>
      </c>
      <c r="U168" s="15" t="s">
        <v>54</v>
      </c>
      <c r="V168" s="15" t="s">
        <v>55</v>
      </c>
      <c r="W168" s="40"/>
    </row>
    <row r="169" spans="2:23" x14ac:dyDescent="0.2">
      <c r="B169" s="20"/>
      <c r="C169" s="15"/>
      <c r="D169" s="15" t="s">
        <v>61</v>
      </c>
      <c r="E169" s="37"/>
      <c r="F169" s="37"/>
      <c r="G169" s="37" t="s">
        <v>58</v>
      </c>
      <c r="H169" s="37" t="s">
        <v>58</v>
      </c>
      <c r="I169" s="63"/>
      <c r="J169" s="15" t="s">
        <v>127</v>
      </c>
      <c r="K169" s="15" t="s">
        <v>48</v>
      </c>
      <c r="L169" s="38" t="s">
        <v>49</v>
      </c>
      <c r="M169" s="16">
        <v>0</v>
      </c>
      <c r="N169" s="79" t="s">
        <v>50</v>
      </c>
      <c r="O169" s="39"/>
      <c r="P169" s="39"/>
      <c r="Q169" s="39"/>
      <c r="R169" s="120"/>
      <c r="S169" s="39"/>
      <c r="T169" s="15" t="s">
        <v>58</v>
      </c>
      <c r="U169" s="15" t="s">
        <v>54</v>
      </c>
      <c r="V169" s="15" t="s">
        <v>55</v>
      </c>
      <c r="W169" s="40"/>
    </row>
    <row r="170" spans="2:23" x14ac:dyDescent="0.2">
      <c r="B170" s="20"/>
      <c r="C170" s="15"/>
      <c r="D170" s="15" t="s">
        <v>63</v>
      </c>
      <c r="E170" s="37"/>
      <c r="F170" s="37"/>
      <c r="G170" s="37" t="s">
        <v>58</v>
      </c>
      <c r="H170" s="37" t="s">
        <v>58</v>
      </c>
      <c r="I170" s="63"/>
      <c r="J170" s="15" t="s">
        <v>127</v>
      </c>
      <c r="K170" s="15" t="s">
        <v>48</v>
      </c>
      <c r="L170" s="38" t="s">
        <v>49</v>
      </c>
      <c r="M170" s="16">
        <v>0</v>
      </c>
      <c r="N170" s="79" t="s">
        <v>50</v>
      </c>
      <c r="O170" s="39"/>
      <c r="P170" s="39"/>
      <c r="Q170" s="39"/>
      <c r="R170" s="120"/>
      <c r="S170" s="39"/>
      <c r="T170" s="15" t="s">
        <v>58</v>
      </c>
      <c r="U170" s="15" t="s">
        <v>54</v>
      </c>
      <c r="V170" s="15" t="s">
        <v>55</v>
      </c>
      <c r="W170" s="40"/>
    </row>
    <row r="171" spans="2:23" x14ac:dyDescent="0.2">
      <c r="B171" s="20"/>
      <c r="C171" s="15"/>
      <c r="D171" s="15" t="s">
        <v>71</v>
      </c>
      <c r="E171" s="37"/>
      <c r="F171" s="37"/>
      <c r="G171" s="37" t="s">
        <v>58</v>
      </c>
      <c r="H171" s="37" t="s">
        <v>58</v>
      </c>
      <c r="I171" s="63"/>
      <c r="J171" s="15" t="s">
        <v>182</v>
      </c>
      <c r="K171" s="15" t="s">
        <v>73</v>
      </c>
      <c r="L171" s="38" t="s">
        <v>49</v>
      </c>
      <c r="M171" s="16">
        <v>0</v>
      </c>
      <c r="N171" s="79" t="s">
        <v>50</v>
      </c>
      <c r="O171" s="39"/>
      <c r="P171" s="39"/>
      <c r="Q171" s="39"/>
      <c r="R171" s="121"/>
      <c r="S171" s="39"/>
      <c r="T171" s="15" t="s">
        <v>58</v>
      </c>
      <c r="U171" s="15" t="s">
        <v>54</v>
      </c>
      <c r="V171" s="15" t="s">
        <v>55</v>
      </c>
      <c r="W171" s="40"/>
    </row>
    <row r="172" spans="2:23" ht="13.5" customHeight="1" x14ac:dyDescent="0.2">
      <c r="B172" s="20"/>
      <c r="C172" s="15"/>
      <c r="D172" s="38" t="s">
        <v>44</v>
      </c>
      <c r="E172" s="37"/>
      <c r="F172" s="37"/>
      <c r="G172" s="85">
        <v>45658</v>
      </c>
      <c r="H172" s="85">
        <v>46387</v>
      </c>
      <c r="I172" s="63"/>
      <c r="J172" s="15" t="s">
        <v>183</v>
      </c>
      <c r="K172" s="15" t="s">
        <v>48</v>
      </c>
      <c r="L172" s="38" t="s">
        <v>49</v>
      </c>
      <c r="M172" s="87">
        <f>366.45/365</f>
        <v>1.003972602739726</v>
      </c>
      <c r="N172" s="79" t="s">
        <v>50</v>
      </c>
      <c r="O172" s="39"/>
      <c r="P172" s="39"/>
      <c r="Q172" s="39" t="s">
        <v>165</v>
      </c>
      <c r="R172" s="126" t="s">
        <v>166</v>
      </c>
      <c r="S172" s="39"/>
      <c r="T172" s="15" t="s">
        <v>58</v>
      </c>
      <c r="U172" s="15" t="s">
        <v>54</v>
      </c>
      <c r="V172" s="15" t="s">
        <v>55</v>
      </c>
      <c r="W172" s="40"/>
    </row>
    <row r="173" spans="2:23" x14ac:dyDescent="0.2">
      <c r="B173" s="20"/>
      <c r="C173" s="15"/>
      <c r="D173" s="15" t="s">
        <v>57</v>
      </c>
      <c r="E173" s="37"/>
      <c r="F173" s="37"/>
      <c r="G173" s="37" t="s">
        <v>58</v>
      </c>
      <c r="H173" s="37" t="s">
        <v>58</v>
      </c>
      <c r="I173" s="63"/>
      <c r="J173" s="15" t="s">
        <v>184</v>
      </c>
      <c r="K173" s="15" t="s">
        <v>48</v>
      </c>
      <c r="L173" s="38" t="s">
        <v>49</v>
      </c>
      <c r="M173" s="16">
        <v>0</v>
      </c>
      <c r="N173" s="79" t="s">
        <v>50</v>
      </c>
      <c r="O173" s="39"/>
      <c r="P173" s="39"/>
      <c r="Q173" s="39"/>
      <c r="R173" s="120"/>
      <c r="S173" s="39"/>
      <c r="T173" s="15" t="s">
        <v>58</v>
      </c>
      <c r="U173" s="15" t="s">
        <v>54</v>
      </c>
      <c r="V173" s="15" t="s">
        <v>55</v>
      </c>
      <c r="W173" s="40"/>
    </row>
    <row r="174" spans="2:23" ht="15" customHeight="1" x14ac:dyDescent="0.2">
      <c r="B174" s="20"/>
      <c r="C174" s="15"/>
      <c r="D174" s="38" t="s">
        <v>60</v>
      </c>
      <c r="E174" s="37"/>
      <c r="F174" s="37"/>
      <c r="G174" s="37" t="s">
        <v>58</v>
      </c>
      <c r="H174" s="37" t="s">
        <v>58</v>
      </c>
      <c r="I174" s="63"/>
      <c r="J174" s="15" t="s">
        <v>183</v>
      </c>
      <c r="K174" s="15" t="s">
        <v>48</v>
      </c>
      <c r="L174" s="38" t="s">
        <v>49</v>
      </c>
      <c r="M174" s="16">
        <v>0</v>
      </c>
      <c r="N174" s="79" t="s">
        <v>50</v>
      </c>
      <c r="O174" s="39"/>
      <c r="P174" s="39"/>
      <c r="Q174" s="39"/>
      <c r="R174" s="120"/>
      <c r="S174" s="39"/>
      <c r="T174" s="15" t="s">
        <v>58</v>
      </c>
      <c r="U174" s="15" t="s">
        <v>54</v>
      </c>
      <c r="V174" s="15" t="s">
        <v>55</v>
      </c>
      <c r="W174" s="40"/>
    </row>
    <row r="175" spans="2:23" ht="12.75" customHeight="1" x14ac:dyDescent="0.2">
      <c r="B175" s="20"/>
      <c r="C175" s="15"/>
      <c r="D175" s="15" t="s">
        <v>61</v>
      </c>
      <c r="E175" s="37"/>
      <c r="F175" s="37"/>
      <c r="G175" s="37" t="s">
        <v>58</v>
      </c>
      <c r="H175" s="37" t="s">
        <v>58</v>
      </c>
      <c r="I175" s="63"/>
      <c r="J175" s="15" t="s">
        <v>185</v>
      </c>
      <c r="K175" s="15" t="s">
        <v>48</v>
      </c>
      <c r="L175" s="38" t="s">
        <v>49</v>
      </c>
      <c r="M175" s="16">
        <v>0</v>
      </c>
      <c r="N175" s="79" t="s">
        <v>50</v>
      </c>
      <c r="O175" s="39"/>
      <c r="P175" s="39"/>
      <c r="Q175" s="39"/>
      <c r="R175" s="120"/>
      <c r="S175" s="39"/>
      <c r="T175" s="15" t="s">
        <v>58</v>
      </c>
      <c r="U175" s="15" t="s">
        <v>54</v>
      </c>
      <c r="V175" s="15" t="s">
        <v>55</v>
      </c>
      <c r="W175" s="40"/>
    </row>
    <row r="176" spans="2:23" x14ac:dyDescent="0.2">
      <c r="B176" s="20"/>
      <c r="C176" s="15"/>
      <c r="D176" s="15" t="s">
        <v>63</v>
      </c>
      <c r="E176" s="37"/>
      <c r="F176" s="37"/>
      <c r="G176" s="37" t="s">
        <v>58</v>
      </c>
      <c r="H176" s="37" t="s">
        <v>58</v>
      </c>
      <c r="I176" s="63"/>
      <c r="J176" s="15" t="s">
        <v>185</v>
      </c>
      <c r="K176" s="15" t="s">
        <v>48</v>
      </c>
      <c r="L176" s="38" t="s">
        <v>49</v>
      </c>
      <c r="M176" s="16">
        <v>0</v>
      </c>
      <c r="N176" s="79" t="s">
        <v>50</v>
      </c>
      <c r="O176" s="39"/>
      <c r="P176" s="39"/>
      <c r="Q176" s="39"/>
      <c r="R176" s="120"/>
      <c r="S176" s="39"/>
      <c r="T176" s="15" t="s">
        <v>58</v>
      </c>
      <c r="U176" s="15" t="s">
        <v>54</v>
      </c>
      <c r="V176" s="15" t="s">
        <v>55</v>
      </c>
      <c r="W176" s="40"/>
    </row>
    <row r="177" spans="2:23" x14ac:dyDescent="0.2">
      <c r="B177" s="20"/>
      <c r="C177" s="15"/>
      <c r="D177" s="15" t="s">
        <v>71</v>
      </c>
      <c r="E177" s="37"/>
      <c r="F177" s="37"/>
      <c r="G177" s="37" t="s">
        <v>58</v>
      </c>
      <c r="H177" s="37" t="s">
        <v>58</v>
      </c>
      <c r="I177" s="63"/>
      <c r="J177" s="15" t="s">
        <v>186</v>
      </c>
      <c r="K177" s="15" t="s">
        <v>73</v>
      </c>
      <c r="L177" s="38" t="s">
        <v>49</v>
      </c>
      <c r="M177" s="16">
        <v>0</v>
      </c>
      <c r="N177" s="79" t="s">
        <v>50</v>
      </c>
      <c r="O177" s="39"/>
      <c r="P177" s="39"/>
      <c r="Q177" s="39"/>
      <c r="R177" s="121"/>
      <c r="S177" s="39"/>
      <c r="T177" s="15" t="s">
        <v>58</v>
      </c>
      <c r="U177" s="15" t="s">
        <v>54</v>
      </c>
      <c r="V177" s="15" t="s">
        <v>55</v>
      </c>
      <c r="W177" s="40"/>
    </row>
    <row r="178" spans="2:23" ht="13.5" customHeight="1" x14ac:dyDescent="0.2">
      <c r="B178" s="20"/>
      <c r="C178" s="15"/>
      <c r="D178" s="38" t="s">
        <v>44</v>
      </c>
      <c r="E178" s="37"/>
      <c r="F178" s="37"/>
      <c r="G178" s="85">
        <v>46388</v>
      </c>
      <c r="H178" s="85">
        <v>46752</v>
      </c>
      <c r="I178" s="63"/>
      <c r="J178" s="15" t="s">
        <v>155</v>
      </c>
      <c r="K178" s="15" t="s">
        <v>48</v>
      </c>
      <c r="L178" s="38" t="s">
        <v>49</v>
      </c>
      <c r="M178" s="87">
        <f>366.45/365</f>
        <v>1.003972602739726</v>
      </c>
      <c r="N178" s="79" t="s">
        <v>50</v>
      </c>
      <c r="O178" s="39"/>
      <c r="P178" s="39"/>
      <c r="Q178" s="39" t="s">
        <v>165</v>
      </c>
      <c r="R178" s="126" t="s">
        <v>166</v>
      </c>
      <c r="S178" s="39"/>
      <c r="T178" s="15" t="s">
        <v>58</v>
      </c>
      <c r="U178" s="15" t="s">
        <v>54</v>
      </c>
      <c r="V178" s="15" t="s">
        <v>55</v>
      </c>
      <c r="W178" s="40"/>
    </row>
    <row r="179" spans="2:23" x14ac:dyDescent="0.2">
      <c r="B179" s="20"/>
      <c r="C179" s="15"/>
      <c r="D179" s="15" t="s">
        <v>57</v>
      </c>
      <c r="E179" s="37"/>
      <c r="F179" s="37"/>
      <c r="G179" s="37" t="s">
        <v>58</v>
      </c>
      <c r="H179" s="37" t="s">
        <v>58</v>
      </c>
      <c r="I179" s="63"/>
      <c r="J179" s="15" t="s">
        <v>181</v>
      </c>
      <c r="K179" s="15" t="s">
        <v>48</v>
      </c>
      <c r="L179" s="38" t="s">
        <v>49</v>
      </c>
      <c r="M179" s="16">
        <v>0</v>
      </c>
      <c r="N179" s="79" t="s">
        <v>50</v>
      </c>
      <c r="O179" s="39"/>
      <c r="P179" s="39"/>
      <c r="Q179" s="15"/>
      <c r="R179" s="120"/>
      <c r="S179" s="39"/>
      <c r="T179" s="15" t="s">
        <v>58</v>
      </c>
      <c r="U179" s="15" t="s">
        <v>54</v>
      </c>
      <c r="V179" s="15" t="s">
        <v>55</v>
      </c>
      <c r="W179" s="40"/>
    </row>
    <row r="180" spans="2:23" x14ac:dyDescent="0.2">
      <c r="B180" s="20"/>
      <c r="C180" s="15"/>
      <c r="D180" s="38" t="s">
        <v>60</v>
      </c>
      <c r="E180" s="37"/>
      <c r="F180" s="37"/>
      <c r="G180" s="37" t="s">
        <v>58</v>
      </c>
      <c r="H180" s="37" t="s">
        <v>58</v>
      </c>
      <c r="I180" s="15"/>
      <c r="J180" s="15" t="s">
        <v>155</v>
      </c>
      <c r="K180" s="15" t="s">
        <v>48</v>
      </c>
      <c r="L180" s="38" t="s">
        <v>49</v>
      </c>
      <c r="M180" s="16">
        <v>0</v>
      </c>
      <c r="N180" s="79" t="s">
        <v>50</v>
      </c>
      <c r="O180" s="39"/>
      <c r="P180" s="39"/>
      <c r="Q180" s="15"/>
      <c r="R180" s="120"/>
      <c r="S180" s="39"/>
      <c r="T180" s="15" t="s">
        <v>58</v>
      </c>
      <c r="U180" s="15" t="s">
        <v>54</v>
      </c>
      <c r="V180" s="15" t="s">
        <v>55</v>
      </c>
      <c r="W180" s="40"/>
    </row>
    <row r="181" spans="2:23" ht="12.75" customHeight="1" x14ac:dyDescent="0.2">
      <c r="B181" s="20"/>
      <c r="C181" s="15"/>
      <c r="D181" s="15" t="s">
        <v>61</v>
      </c>
      <c r="E181" s="37"/>
      <c r="F181" s="37"/>
      <c r="G181" s="37" t="s">
        <v>58</v>
      </c>
      <c r="H181" s="37" t="s">
        <v>58</v>
      </c>
      <c r="I181" s="63"/>
      <c r="J181" s="15" t="s">
        <v>127</v>
      </c>
      <c r="K181" s="15" t="s">
        <v>48</v>
      </c>
      <c r="L181" s="38" t="s">
        <v>49</v>
      </c>
      <c r="M181" s="16">
        <v>0</v>
      </c>
      <c r="N181" s="79" t="s">
        <v>50</v>
      </c>
      <c r="O181" s="39"/>
      <c r="P181" s="39"/>
      <c r="Q181" s="15"/>
      <c r="R181" s="120"/>
      <c r="S181" s="39"/>
      <c r="T181" s="15" t="s">
        <v>58</v>
      </c>
      <c r="U181" s="15" t="s">
        <v>54</v>
      </c>
      <c r="V181" s="15" t="s">
        <v>55</v>
      </c>
      <c r="W181" s="40"/>
    </row>
    <row r="182" spans="2:23" x14ac:dyDescent="0.2">
      <c r="B182" s="20"/>
      <c r="C182" s="15"/>
      <c r="D182" s="15" t="s">
        <v>63</v>
      </c>
      <c r="E182" s="37"/>
      <c r="F182" s="37"/>
      <c r="G182" s="37" t="s">
        <v>58</v>
      </c>
      <c r="H182" s="37" t="s">
        <v>58</v>
      </c>
      <c r="I182" s="63"/>
      <c r="J182" s="15" t="s">
        <v>127</v>
      </c>
      <c r="K182" s="15" t="s">
        <v>48</v>
      </c>
      <c r="L182" s="38" t="s">
        <v>49</v>
      </c>
      <c r="M182" s="16">
        <v>0</v>
      </c>
      <c r="N182" s="79" t="s">
        <v>50</v>
      </c>
      <c r="O182" s="39"/>
      <c r="P182" s="39"/>
      <c r="Q182" s="15"/>
      <c r="R182" s="120"/>
      <c r="S182" s="39"/>
      <c r="T182" s="15" t="s">
        <v>58</v>
      </c>
      <c r="U182" s="15" t="s">
        <v>54</v>
      </c>
      <c r="V182" s="15" t="s">
        <v>55</v>
      </c>
      <c r="W182" s="40"/>
    </row>
    <row r="183" spans="2:23" x14ac:dyDescent="0.2">
      <c r="B183" s="20"/>
      <c r="C183" s="15"/>
      <c r="D183" s="15" t="s">
        <v>71</v>
      </c>
      <c r="E183" s="37"/>
      <c r="F183" s="37"/>
      <c r="G183" s="37" t="s">
        <v>58</v>
      </c>
      <c r="H183" s="37" t="s">
        <v>58</v>
      </c>
      <c r="I183" s="15"/>
      <c r="J183" s="15" t="s">
        <v>182</v>
      </c>
      <c r="K183" s="15" t="s">
        <v>73</v>
      </c>
      <c r="L183" s="38" t="s">
        <v>49</v>
      </c>
      <c r="M183" s="16">
        <v>0</v>
      </c>
      <c r="N183" s="79" t="s">
        <v>50</v>
      </c>
      <c r="O183" s="39"/>
      <c r="P183" s="39"/>
      <c r="Q183" s="15"/>
      <c r="R183" s="121"/>
      <c r="S183" s="39"/>
      <c r="T183" s="15" t="s">
        <v>58</v>
      </c>
      <c r="U183" s="15" t="s">
        <v>54</v>
      </c>
      <c r="V183" s="15" t="s">
        <v>55</v>
      </c>
      <c r="W183" s="40"/>
    </row>
    <row r="184" spans="2:23" x14ac:dyDescent="0.2">
      <c r="B184" s="43"/>
      <c r="C184" s="44"/>
      <c r="D184" s="44" t="s">
        <v>74</v>
      </c>
      <c r="E184" s="45"/>
      <c r="F184" s="45"/>
      <c r="G184" s="45">
        <v>43831</v>
      </c>
      <c r="H184" s="45" t="s">
        <v>58</v>
      </c>
      <c r="I184" s="44"/>
      <c r="J184" s="47" t="s">
        <v>75</v>
      </c>
      <c r="K184" s="44"/>
      <c r="L184" s="44" t="s">
        <v>76</v>
      </c>
      <c r="M184" s="47"/>
      <c r="N184" s="48"/>
      <c r="O184" s="48" t="s">
        <v>187</v>
      </c>
      <c r="P184" s="48" t="s">
        <v>78</v>
      </c>
      <c r="Q184" s="44"/>
      <c r="R184" s="44"/>
      <c r="S184" s="122" t="s">
        <v>188</v>
      </c>
      <c r="T184" s="44" t="s">
        <v>58</v>
      </c>
      <c r="U184" s="44" t="s">
        <v>54</v>
      </c>
      <c r="V184" s="44" t="s">
        <v>79</v>
      </c>
      <c r="W184" s="49" t="s">
        <v>80</v>
      </c>
    </row>
    <row r="185" spans="2:23" x14ac:dyDescent="0.2">
      <c r="B185" s="43"/>
      <c r="C185" s="44"/>
      <c r="D185" s="44" t="s">
        <v>81</v>
      </c>
      <c r="E185" s="45"/>
      <c r="F185" s="45"/>
      <c r="G185" s="45" t="s">
        <v>58</v>
      </c>
      <c r="H185" s="45" t="s">
        <v>58</v>
      </c>
      <c r="I185" s="44"/>
      <c r="J185" s="47" t="s">
        <v>58</v>
      </c>
      <c r="K185" s="44"/>
      <c r="L185" s="44" t="s">
        <v>76</v>
      </c>
      <c r="M185" s="47"/>
      <c r="N185" s="48"/>
      <c r="O185" s="48" t="s">
        <v>187</v>
      </c>
      <c r="P185" s="48" t="s">
        <v>78</v>
      </c>
      <c r="Q185" s="44"/>
      <c r="R185" s="44"/>
      <c r="S185" s="123"/>
      <c r="T185" s="44" t="s">
        <v>58</v>
      </c>
      <c r="U185" s="44" t="s">
        <v>54</v>
      </c>
      <c r="V185" s="44" t="s">
        <v>79</v>
      </c>
      <c r="W185" s="49" t="s">
        <v>58</v>
      </c>
    </row>
    <row r="186" spans="2:23" x14ac:dyDescent="0.2">
      <c r="B186" s="43"/>
      <c r="C186" s="44"/>
      <c r="D186" s="44" t="s">
        <v>82</v>
      </c>
      <c r="E186" s="45"/>
      <c r="F186" s="45"/>
      <c r="G186" s="45" t="s">
        <v>58</v>
      </c>
      <c r="H186" s="45" t="s">
        <v>58</v>
      </c>
      <c r="I186" s="44"/>
      <c r="J186" s="47" t="s">
        <v>58</v>
      </c>
      <c r="K186" s="44"/>
      <c r="L186" s="44" t="s">
        <v>76</v>
      </c>
      <c r="M186" s="47"/>
      <c r="N186" s="48"/>
      <c r="O186" s="48" t="s">
        <v>189</v>
      </c>
      <c r="P186" s="48" t="s">
        <v>78</v>
      </c>
      <c r="Q186" s="44"/>
      <c r="R186" s="44"/>
      <c r="S186" s="123"/>
      <c r="T186" s="44" t="s">
        <v>58</v>
      </c>
      <c r="U186" s="44" t="s">
        <v>54</v>
      </c>
      <c r="V186" s="44" t="s">
        <v>79</v>
      </c>
      <c r="W186" s="49" t="s">
        <v>58</v>
      </c>
    </row>
    <row r="187" spans="2:23" x14ac:dyDescent="0.2">
      <c r="B187" s="43"/>
      <c r="C187" s="44"/>
      <c r="D187" s="44" t="s">
        <v>84</v>
      </c>
      <c r="E187" s="45"/>
      <c r="F187" s="45"/>
      <c r="G187" s="45" t="s">
        <v>58</v>
      </c>
      <c r="H187" s="45" t="s">
        <v>58</v>
      </c>
      <c r="I187" s="44"/>
      <c r="J187" s="47" t="s">
        <v>58</v>
      </c>
      <c r="K187" s="44"/>
      <c r="L187" s="44" t="s">
        <v>76</v>
      </c>
      <c r="M187" s="47"/>
      <c r="N187" s="48"/>
      <c r="O187" s="48" t="s">
        <v>187</v>
      </c>
      <c r="P187" s="48" t="s">
        <v>78</v>
      </c>
      <c r="Q187" s="44"/>
      <c r="R187" s="44"/>
      <c r="S187" s="123"/>
      <c r="T187" s="44" t="s">
        <v>58</v>
      </c>
      <c r="U187" s="44" t="s">
        <v>54</v>
      </c>
      <c r="V187" s="44" t="s">
        <v>79</v>
      </c>
      <c r="W187" s="49" t="s">
        <v>58</v>
      </c>
    </row>
    <row r="188" spans="2:23" ht="25.5" x14ac:dyDescent="0.2">
      <c r="B188" s="43"/>
      <c r="C188" s="44"/>
      <c r="D188" s="44" t="s">
        <v>85</v>
      </c>
      <c r="E188" s="45"/>
      <c r="F188" s="45"/>
      <c r="G188" s="45" t="s">
        <v>45</v>
      </c>
      <c r="H188" s="45" t="s">
        <v>58</v>
      </c>
      <c r="I188" s="44"/>
      <c r="J188" s="47" t="s">
        <v>58</v>
      </c>
      <c r="K188" s="44"/>
      <c r="L188" s="44" t="s">
        <v>76</v>
      </c>
      <c r="M188" s="47"/>
      <c r="N188" s="48"/>
      <c r="O188" s="48" t="s">
        <v>189</v>
      </c>
      <c r="P188" s="48" t="s">
        <v>78</v>
      </c>
      <c r="Q188" s="44"/>
      <c r="R188" s="44"/>
      <c r="S188" s="123"/>
      <c r="T188" s="44" t="s">
        <v>58</v>
      </c>
      <c r="U188" s="44" t="s">
        <v>54</v>
      </c>
      <c r="V188" s="44" t="s">
        <v>79</v>
      </c>
      <c r="W188" s="71" t="s">
        <v>190</v>
      </c>
    </row>
    <row r="189" spans="2:23" x14ac:dyDescent="0.2">
      <c r="B189" s="43"/>
      <c r="C189" s="44"/>
      <c r="D189" s="44" t="s">
        <v>87</v>
      </c>
      <c r="E189" s="45"/>
      <c r="F189" s="45"/>
      <c r="G189" s="45" t="s">
        <v>58</v>
      </c>
      <c r="H189" s="45" t="s">
        <v>58</v>
      </c>
      <c r="I189" s="44"/>
      <c r="J189" s="47" t="s">
        <v>58</v>
      </c>
      <c r="K189" s="44"/>
      <c r="L189" s="44" t="s">
        <v>76</v>
      </c>
      <c r="M189" s="47"/>
      <c r="N189" s="48"/>
      <c r="O189" s="48" t="s">
        <v>189</v>
      </c>
      <c r="P189" s="48" t="s">
        <v>78</v>
      </c>
      <c r="Q189" s="44"/>
      <c r="R189" s="44"/>
      <c r="S189" s="123"/>
      <c r="T189" s="44" t="s">
        <v>58</v>
      </c>
      <c r="U189" s="44" t="s">
        <v>54</v>
      </c>
      <c r="V189" s="44" t="s">
        <v>79</v>
      </c>
      <c r="W189" s="49" t="s">
        <v>58</v>
      </c>
    </row>
    <row r="190" spans="2:23" ht="51" x14ac:dyDescent="0.2">
      <c r="B190" s="43"/>
      <c r="C190" s="44"/>
      <c r="D190" s="44" t="s">
        <v>88</v>
      </c>
      <c r="E190" s="45"/>
      <c r="F190" s="45"/>
      <c r="G190" s="45" t="s">
        <v>45</v>
      </c>
      <c r="H190" s="45" t="s">
        <v>58</v>
      </c>
      <c r="I190" s="44"/>
      <c r="J190" s="47" t="s">
        <v>58</v>
      </c>
      <c r="K190" s="44"/>
      <c r="L190" s="44" t="s">
        <v>76</v>
      </c>
      <c r="M190" s="47"/>
      <c r="N190" s="48"/>
      <c r="O190" s="48" t="s">
        <v>191</v>
      </c>
      <c r="P190" s="48" t="s">
        <v>78</v>
      </c>
      <c r="Q190" s="44"/>
      <c r="R190" s="44"/>
      <c r="S190" s="123"/>
      <c r="T190" s="44" t="s">
        <v>58</v>
      </c>
      <c r="U190" s="44" t="s">
        <v>54</v>
      </c>
      <c r="V190" s="44" t="s">
        <v>91</v>
      </c>
      <c r="W190" s="71" t="s">
        <v>192</v>
      </c>
    </row>
    <row r="191" spans="2:23" x14ac:dyDescent="0.2">
      <c r="B191" s="43"/>
      <c r="C191" s="44"/>
      <c r="D191" s="44" t="s">
        <v>93</v>
      </c>
      <c r="E191" s="45"/>
      <c r="F191" s="45"/>
      <c r="G191" s="45">
        <v>43831</v>
      </c>
      <c r="H191" s="45" t="s">
        <v>58</v>
      </c>
      <c r="I191" s="44"/>
      <c r="J191" s="47" t="s">
        <v>58</v>
      </c>
      <c r="K191" s="44"/>
      <c r="L191" s="44" t="s">
        <v>76</v>
      </c>
      <c r="M191" s="47"/>
      <c r="N191" s="48"/>
      <c r="O191" s="48" t="s">
        <v>193</v>
      </c>
      <c r="P191" s="48" t="s">
        <v>78</v>
      </c>
      <c r="Q191" s="44"/>
      <c r="R191" s="44"/>
      <c r="S191" s="123"/>
      <c r="T191" s="44" t="s">
        <v>58</v>
      </c>
      <c r="U191" s="44" t="s">
        <v>54</v>
      </c>
      <c r="V191" s="44" t="s">
        <v>91</v>
      </c>
      <c r="W191" s="49"/>
    </row>
    <row r="192" spans="2:23" x14ac:dyDescent="0.2">
      <c r="B192" s="43"/>
      <c r="C192" s="44"/>
      <c r="D192" s="44" t="s">
        <v>95</v>
      </c>
      <c r="E192" s="45"/>
      <c r="F192" s="45"/>
      <c r="G192" s="45" t="s">
        <v>45</v>
      </c>
      <c r="H192" s="45" t="s">
        <v>58</v>
      </c>
      <c r="I192" s="44"/>
      <c r="J192" s="47" t="s">
        <v>58</v>
      </c>
      <c r="K192" s="44"/>
      <c r="L192" s="44" t="s">
        <v>76</v>
      </c>
      <c r="M192" s="47"/>
      <c r="N192" s="48"/>
      <c r="O192" s="48" t="s">
        <v>194</v>
      </c>
      <c r="P192" s="48" t="s">
        <v>78</v>
      </c>
      <c r="Q192" s="44"/>
      <c r="R192" s="44"/>
      <c r="S192" s="123"/>
      <c r="T192" s="44" t="s">
        <v>58</v>
      </c>
      <c r="U192" s="44" t="s">
        <v>54</v>
      </c>
      <c r="V192" s="44" t="s">
        <v>91</v>
      </c>
      <c r="W192" s="49" t="s">
        <v>195</v>
      </c>
    </row>
    <row r="193" spans="2:23" ht="15" customHeight="1" x14ac:dyDescent="0.2">
      <c r="B193" s="43"/>
      <c r="C193" s="44"/>
      <c r="D193" s="44" t="s">
        <v>97</v>
      </c>
      <c r="E193" s="45"/>
      <c r="F193" s="45"/>
      <c r="G193" s="45">
        <v>43831</v>
      </c>
      <c r="H193" s="45" t="s">
        <v>58</v>
      </c>
      <c r="I193" s="44"/>
      <c r="J193" s="47" t="s">
        <v>58</v>
      </c>
      <c r="K193" s="44"/>
      <c r="L193" s="44" t="s">
        <v>76</v>
      </c>
      <c r="M193" s="47"/>
      <c r="N193" s="48"/>
      <c r="O193" s="48" t="s">
        <v>196</v>
      </c>
      <c r="P193" s="48" t="s">
        <v>78</v>
      </c>
      <c r="Q193" s="44"/>
      <c r="R193" s="44"/>
      <c r="S193" s="123"/>
      <c r="T193" s="44" t="s">
        <v>58</v>
      </c>
      <c r="U193" s="44" t="s">
        <v>54</v>
      </c>
      <c r="V193" s="44" t="s">
        <v>91</v>
      </c>
      <c r="W193" s="49"/>
    </row>
    <row r="194" spans="2:23" x14ac:dyDescent="0.2">
      <c r="B194" s="43"/>
      <c r="C194" s="44"/>
      <c r="D194" s="44" t="s">
        <v>99</v>
      </c>
      <c r="E194" s="45"/>
      <c r="F194" s="45"/>
      <c r="G194" s="45" t="s">
        <v>58</v>
      </c>
      <c r="H194" s="45" t="s">
        <v>58</v>
      </c>
      <c r="I194" s="44"/>
      <c r="J194" s="47" t="s">
        <v>58</v>
      </c>
      <c r="K194" s="44"/>
      <c r="L194" s="44" t="s">
        <v>76</v>
      </c>
      <c r="M194" s="47"/>
      <c r="N194" s="48"/>
      <c r="O194" s="48" t="s">
        <v>197</v>
      </c>
      <c r="P194" s="48" t="s">
        <v>78</v>
      </c>
      <c r="Q194" s="44"/>
      <c r="R194" s="44"/>
      <c r="S194" s="123"/>
      <c r="T194" s="44" t="s">
        <v>58</v>
      </c>
      <c r="U194" s="44" t="s">
        <v>54</v>
      </c>
      <c r="V194" s="44" t="s">
        <v>91</v>
      </c>
      <c r="W194" s="49"/>
    </row>
    <row r="195" spans="2:23" ht="12.75" customHeight="1" thickBot="1" x14ac:dyDescent="0.25">
      <c r="B195" s="50"/>
      <c r="C195" s="51"/>
      <c r="D195" s="51" t="s">
        <v>100</v>
      </c>
      <c r="E195" s="52"/>
      <c r="F195" s="52"/>
      <c r="G195" s="52" t="s">
        <v>58</v>
      </c>
      <c r="H195" s="52" t="s">
        <v>58</v>
      </c>
      <c r="I195" s="51"/>
      <c r="J195" s="53" t="s">
        <v>58</v>
      </c>
      <c r="K195" s="51"/>
      <c r="L195" s="51" t="s">
        <v>76</v>
      </c>
      <c r="M195" s="53"/>
      <c r="N195" s="54"/>
      <c r="O195" s="54" t="s">
        <v>197</v>
      </c>
      <c r="P195" s="54" t="s">
        <v>78</v>
      </c>
      <c r="Q195" s="51"/>
      <c r="R195" s="51"/>
      <c r="S195" s="124"/>
      <c r="T195" s="51" t="s">
        <v>58</v>
      </c>
      <c r="U195" s="51" t="s">
        <v>54</v>
      </c>
      <c r="V195" s="51" t="s">
        <v>91</v>
      </c>
      <c r="W195" s="55"/>
    </row>
    <row r="196" spans="2:23" x14ac:dyDescent="0.2">
      <c r="B196" s="31" t="s">
        <v>43</v>
      </c>
      <c r="C196" s="74" t="s">
        <v>204</v>
      </c>
      <c r="D196" s="32" t="s">
        <v>60</v>
      </c>
      <c r="E196" s="33">
        <v>43733</v>
      </c>
      <c r="F196" s="33">
        <v>43810</v>
      </c>
      <c r="G196" s="33" t="s">
        <v>199</v>
      </c>
      <c r="H196" s="33">
        <v>45565</v>
      </c>
      <c r="I196" s="32" t="s">
        <v>46</v>
      </c>
      <c r="J196" s="56">
        <v>0</v>
      </c>
      <c r="K196" s="32" t="s">
        <v>48</v>
      </c>
      <c r="L196" s="32" t="s">
        <v>49</v>
      </c>
      <c r="M196" s="56">
        <v>0</v>
      </c>
      <c r="N196" s="35" t="s">
        <v>50</v>
      </c>
      <c r="O196" s="57"/>
      <c r="P196" s="35"/>
      <c r="Q196" s="116" t="s">
        <v>200</v>
      </c>
      <c r="R196" s="103" t="s">
        <v>157</v>
      </c>
      <c r="S196" s="32"/>
      <c r="T196" s="32" t="s">
        <v>53</v>
      </c>
      <c r="U196" s="32" t="s">
        <v>54</v>
      </c>
      <c r="V196" s="32" t="s">
        <v>55</v>
      </c>
      <c r="W196" s="36" t="s">
        <v>201</v>
      </c>
    </row>
    <row r="197" spans="2:23" x14ac:dyDescent="0.2">
      <c r="B197" s="20"/>
      <c r="C197" s="15"/>
      <c r="D197" s="15" t="s">
        <v>61</v>
      </c>
      <c r="E197" s="37"/>
      <c r="F197" s="37"/>
      <c r="G197" s="37">
        <v>43739</v>
      </c>
      <c r="H197" s="37" t="s">
        <v>58</v>
      </c>
      <c r="I197" s="15"/>
      <c r="J197" s="16">
        <f>J196/4</f>
        <v>0</v>
      </c>
      <c r="K197" s="15" t="s">
        <v>48</v>
      </c>
      <c r="L197" s="15" t="s">
        <v>49</v>
      </c>
      <c r="M197" s="16">
        <v>0</v>
      </c>
      <c r="N197" s="39" t="s">
        <v>50</v>
      </c>
      <c r="O197" s="19"/>
      <c r="P197" s="39"/>
      <c r="Q197" s="89"/>
      <c r="R197" s="88"/>
      <c r="S197" s="15"/>
      <c r="T197" s="15" t="s">
        <v>58</v>
      </c>
      <c r="U197" s="15" t="s">
        <v>54</v>
      </c>
      <c r="V197" s="15" t="s">
        <v>55</v>
      </c>
      <c r="W197" s="40"/>
    </row>
    <row r="198" spans="2:23" x14ac:dyDescent="0.2">
      <c r="B198" s="20"/>
      <c r="C198" s="15"/>
      <c r="D198" s="15" t="s">
        <v>44</v>
      </c>
      <c r="E198" s="37"/>
      <c r="F198" s="37"/>
      <c r="G198" s="37" t="s">
        <v>58</v>
      </c>
      <c r="H198" s="37" t="s">
        <v>58</v>
      </c>
      <c r="I198" s="15"/>
      <c r="J198" s="16">
        <f>J196</f>
        <v>0</v>
      </c>
      <c r="K198" s="15" t="s">
        <v>48</v>
      </c>
      <c r="L198" s="15" t="s">
        <v>49</v>
      </c>
      <c r="M198" s="16">
        <v>0</v>
      </c>
      <c r="N198" s="39" t="s">
        <v>50</v>
      </c>
      <c r="O198" s="19"/>
      <c r="P198" s="39"/>
      <c r="Q198" s="89"/>
      <c r="R198" s="88"/>
      <c r="S198" s="15"/>
      <c r="T198" s="15" t="s">
        <v>58</v>
      </c>
      <c r="U198" s="15" t="s">
        <v>54</v>
      </c>
      <c r="V198" s="15" t="s">
        <v>55</v>
      </c>
      <c r="W198" s="40"/>
    </row>
    <row r="199" spans="2:23" x14ac:dyDescent="0.2">
      <c r="B199" s="20"/>
      <c r="C199" s="15"/>
      <c r="D199" s="15" t="s">
        <v>63</v>
      </c>
      <c r="E199" s="37"/>
      <c r="F199" s="37"/>
      <c r="G199" s="37" t="s">
        <v>58</v>
      </c>
      <c r="H199" s="37" t="s">
        <v>58</v>
      </c>
      <c r="I199" s="15"/>
      <c r="J199" s="16">
        <f>J197</f>
        <v>0</v>
      </c>
      <c r="K199" s="15" t="s">
        <v>48</v>
      </c>
      <c r="L199" s="15" t="s">
        <v>49</v>
      </c>
      <c r="M199" s="16">
        <v>0</v>
      </c>
      <c r="N199" s="39" t="s">
        <v>50</v>
      </c>
      <c r="O199" s="19"/>
      <c r="P199" s="39"/>
      <c r="Q199" s="89"/>
      <c r="R199" s="88"/>
      <c r="S199" s="15"/>
      <c r="T199" s="15" t="s">
        <v>58</v>
      </c>
      <c r="U199" s="15" t="s">
        <v>54</v>
      </c>
      <c r="V199" s="15" t="s">
        <v>55</v>
      </c>
      <c r="W199" s="40"/>
    </row>
    <row r="200" spans="2:23" ht="12.75" customHeight="1" x14ac:dyDescent="0.2">
      <c r="B200" s="20"/>
      <c r="C200" s="15"/>
      <c r="D200" s="15" t="s">
        <v>110</v>
      </c>
      <c r="E200" s="37"/>
      <c r="F200" s="62"/>
      <c r="G200" s="37" t="s">
        <v>199</v>
      </c>
      <c r="H200" s="37" t="s">
        <v>58</v>
      </c>
      <c r="I200" s="15"/>
      <c r="J200" s="16">
        <f>J199*2</f>
        <v>0</v>
      </c>
      <c r="K200" s="15" t="s">
        <v>48</v>
      </c>
      <c r="L200" s="15" t="s">
        <v>49</v>
      </c>
      <c r="M200" s="16">
        <v>0</v>
      </c>
      <c r="N200" s="39" t="s">
        <v>50</v>
      </c>
      <c r="O200" s="19"/>
      <c r="P200" s="39"/>
      <c r="Q200" s="89"/>
      <c r="R200" s="88"/>
      <c r="S200" s="63"/>
      <c r="T200" s="15" t="s">
        <v>58</v>
      </c>
      <c r="U200" s="15" t="s">
        <v>54</v>
      </c>
      <c r="V200" s="15" t="s">
        <v>55</v>
      </c>
      <c r="W200" s="40" t="s">
        <v>202</v>
      </c>
    </row>
    <row r="201" spans="2:23" x14ac:dyDescent="0.2">
      <c r="B201" s="20"/>
      <c r="C201" s="15"/>
      <c r="D201" s="15" t="s">
        <v>203</v>
      </c>
      <c r="E201" s="37"/>
      <c r="F201" s="62"/>
      <c r="G201" s="37">
        <v>43739</v>
      </c>
      <c r="H201" s="37" t="s">
        <v>58</v>
      </c>
      <c r="I201" s="15"/>
      <c r="J201" s="16">
        <v>0</v>
      </c>
      <c r="K201" s="15" t="s">
        <v>48</v>
      </c>
      <c r="L201" s="15" t="s">
        <v>49</v>
      </c>
      <c r="M201" s="16">
        <v>0</v>
      </c>
      <c r="N201" s="39" t="s">
        <v>50</v>
      </c>
      <c r="O201" s="19"/>
      <c r="P201" s="39"/>
      <c r="Q201" s="89"/>
      <c r="R201" s="88"/>
      <c r="S201" s="63"/>
      <c r="T201" s="15" t="s">
        <v>58</v>
      </c>
      <c r="U201" s="15" t="s">
        <v>54</v>
      </c>
      <c r="V201" s="15" t="s">
        <v>55</v>
      </c>
      <c r="W201" s="40"/>
    </row>
    <row r="202" spans="2:23" x14ac:dyDescent="0.2">
      <c r="B202" s="20"/>
      <c r="C202" s="15"/>
      <c r="D202" s="15" t="s">
        <v>71</v>
      </c>
      <c r="E202" s="37"/>
      <c r="F202" s="37"/>
      <c r="G202" s="85">
        <v>45108</v>
      </c>
      <c r="H202" s="37">
        <v>45351</v>
      </c>
      <c r="I202" s="15"/>
      <c r="J202" s="16">
        <v>2000000</v>
      </c>
      <c r="K202" s="15" t="s">
        <v>73</v>
      </c>
      <c r="L202" s="15" t="s">
        <v>49</v>
      </c>
      <c r="M202" s="16">
        <v>0</v>
      </c>
      <c r="N202" s="39" t="s">
        <v>50</v>
      </c>
      <c r="O202" s="19"/>
      <c r="P202" s="19"/>
      <c r="Q202" s="19"/>
      <c r="R202" s="19"/>
      <c r="S202" s="63"/>
      <c r="T202" s="15" t="s">
        <v>58</v>
      </c>
      <c r="U202" s="15" t="s">
        <v>54</v>
      </c>
      <c r="V202" s="15" t="s">
        <v>55</v>
      </c>
      <c r="W202" s="40"/>
    </row>
    <row r="203" spans="2:23" x14ac:dyDescent="0.2">
      <c r="B203" s="20"/>
      <c r="C203" s="15"/>
      <c r="D203" s="15" t="s">
        <v>71</v>
      </c>
      <c r="E203" s="37"/>
      <c r="F203" s="37"/>
      <c r="G203" s="85">
        <v>45352</v>
      </c>
      <c r="H203" s="37">
        <v>45473</v>
      </c>
      <c r="I203" s="15"/>
      <c r="J203" s="16">
        <v>0</v>
      </c>
      <c r="K203" s="15" t="s">
        <v>73</v>
      </c>
      <c r="L203" s="15" t="s">
        <v>49</v>
      </c>
      <c r="M203" s="16">
        <v>0</v>
      </c>
      <c r="N203" s="39" t="s">
        <v>50</v>
      </c>
      <c r="O203" s="19"/>
      <c r="P203" s="19"/>
      <c r="Q203" s="19"/>
      <c r="R203" s="19"/>
      <c r="S203" s="63"/>
      <c r="T203" s="15" t="s">
        <v>58</v>
      </c>
      <c r="U203" s="15" t="s">
        <v>54</v>
      </c>
      <c r="V203" s="15" t="s">
        <v>55</v>
      </c>
      <c r="W203" s="40"/>
    </row>
    <row r="204" spans="2:23" x14ac:dyDescent="0.2">
      <c r="B204" s="20"/>
      <c r="C204" s="15"/>
      <c r="D204" s="15" t="s">
        <v>71</v>
      </c>
      <c r="E204" s="37"/>
      <c r="F204" s="37"/>
      <c r="G204" s="85">
        <v>45474</v>
      </c>
      <c r="H204" s="37">
        <v>45565</v>
      </c>
      <c r="I204" s="15"/>
      <c r="J204" s="16">
        <v>2000000</v>
      </c>
      <c r="K204" s="15" t="s">
        <v>73</v>
      </c>
      <c r="L204" s="15" t="s">
        <v>49</v>
      </c>
      <c r="M204" s="16">
        <v>0</v>
      </c>
      <c r="N204" s="39" t="s">
        <v>50</v>
      </c>
      <c r="O204" s="19"/>
      <c r="P204" s="19"/>
      <c r="Q204" s="19"/>
      <c r="R204" s="19"/>
      <c r="S204" s="63"/>
      <c r="T204" s="15" t="s">
        <v>58</v>
      </c>
      <c r="U204" s="15" t="s">
        <v>54</v>
      </c>
      <c r="V204" s="15" t="s">
        <v>55</v>
      </c>
      <c r="W204" s="40"/>
    </row>
    <row r="205" spans="2:23" x14ac:dyDescent="0.2">
      <c r="B205" s="43"/>
      <c r="C205" s="44"/>
      <c r="D205" s="44" t="s">
        <v>74</v>
      </c>
      <c r="E205" s="45"/>
      <c r="F205" s="45"/>
      <c r="G205" s="45">
        <v>43739</v>
      </c>
      <c r="H205" s="45" t="s">
        <v>58</v>
      </c>
      <c r="I205" s="44"/>
      <c r="J205" s="47" t="s">
        <v>75</v>
      </c>
      <c r="K205" s="44"/>
      <c r="L205" s="44" t="s">
        <v>76</v>
      </c>
      <c r="M205" s="44"/>
      <c r="N205" s="48"/>
      <c r="O205" s="65">
        <v>8.2000000000000003E-2</v>
      </c>
      <c r="P205" s="48" t="s">
        <v>78</v>
      </c>
      <c r="Q205" s="44"/>
      <c r="R205" s="69"/>
      <c r="S205" s="122" t="s">
        <v>166</v>
      </c>
      <c r="T205" s="44" t="s">
        <v>58</v>
      </c>
      <c r="U205" s="44" t="s">
        <v>54</v>
      </c>
      <c r="V205" s="44" t="s">
        <v>79</v>
      </c>
      <c r="W205" s="49" t="s">
        <v>80</v>
      </c>
    </row>
    <row r="206" spans="2:23" x14ac:dyDescent="0.2">
      <c r="B206" s="43"/>
      <c r="C206" s="44"/>
      <c r="D206" s="44" t="s">
        <v>81</v>
      </c>
      <c r="E206" s="45"/>
      <c r="F206" s="45"/>
      <c r="G206" s="45" t="s">
        <v>58</v>
      </c>
      <c r="H206" s="45" t="s">
        <v>58</v>
      </c>
      <c r="I206" s="44"/>
      <c r="J206" s="47" t="s">
        <v>58</v>
      </c>
      <c r="K206" s="44"/>
      <c r="L206" s="44" t="s">
        <v>76</v>
      </c>
      <c r="M206" s="44"/>
      <c r="N206" s="48"/>
      <c r="O206" s="65">
        <v>8.2000000000000003E-2</v>
      </c>
      <c r="P206" s="48" t="s">
        <v>78</v>
      </c>
      <c r="Q206" s="44"/>
      <c r="R206" s="69"/>
      <c r="S206" s="123"/>
      <c r="T206" s="44" t="s">
        <v>58</v>
      </c>
      <c r="U206" s="44" t="s">
        <v>54</v>
      </c>
      <c r="V206" s="44" t="s">
        <v>79</v>
      </c>
      <c r="W206" s="49" t="s">
        <v>58</v>
      </c>
    </row>
    <row r="207" spans="2:23" x14ac:dyDescent="0.2">
      <c r="B207" s="43"/>
      <c r="C207" s="44"/>
      <c r="D207" s="44" t="s">
        <v>82</v>
      </c>
      <c r="E207" s="45"/>
      <c r="F207" s="45"/>
      <c r="G207" s="45" t="s">
        <v>58</v>
      </c>
      <c r="H207" s="45" t="s">
        <v>58</v>
      </c>
      <c r="I207" s="44"/>
      <c r="J207" s="47" t="s">
        <v>58</v>
      </c>
      <c r="K207" s="44"/>
      <c r="L207" s="44" t="s">
        <v>76</v>
      </c>
      <c r="M207" s="44"/>
      <c r="N207" s="48"/>
      <c r="O207" s="65">
        <v>4.1000000000000002E-2</v>
      </c>
      <c r="P207" s="48" t="s">
        <v>78</v>
      </c>
      <c r="Q207" s="44"/>
      <c r="R207" s="69"/>
      <c r="S207" s="123"/>
      <c r="T207" s="44" t="s">
        <v>58</v>
      </c>
      <c r="U207" s="44" t="s">
        <v>54</v>
      </c>
      <c r="V207" s="44" t="s">
        <v>79</v>
      </c>
      <c r="W207" s="49" t="s">
        <v>58</v>
      </c>
    </row>
    <row r="208" spans="2:23" x14ac:dyDescent="0.2">
      <c r="B208" s="43"/>
      <c r="C208" s="44"/>
      <c r="D208" s="44" t="s">
        <v>84</v>
      </c>
      <c r="E208" s="45"/>
      <c r="F208" s="45"/>
      <c r="G208" s="45" t="s">
        <v>58</v>
      </c>
      <c r="H208" s="45" t="s">
        <v>58</v>
      </c>
      <c r="I208" s="44"/>
      <c r="J208" s="47" t="s">
        <v>58</v>
      </c>
      <c r="K208" s="44"/>
      <c r="L208" s="44" t="s">
        <v>76</v>
      </c>
      <c r="M208" s="44"/>
      <c r="N208" s="48"/>
      <c r="O208" s="65">
        <v>8.2000000000000003E-2</v>
      </c>
      <c r="P208" s="48" t="s">
        <v>78</v>
      </c>
      <c r="Q208" s="44"/>
      <c r="R208" s="69"/>
      <c r="S208" s="123"/>
      <c r="T208" s="44" t="s">
        <v>58</v>
      </c>
      <c r="U208" s="44" t="s">
        <v>54</v>
      </c>
      <c r="V208" s="44" t="s">
        <v>79</v>
      </c>
      <c r="W208" s="49" t="s">
        <v>58</v>
      </c>
    </row>
    <row r="209" spans="2:23" x14ac:dyDescent="0.2">
      <c r="B209" s="43"/>
      <c r="C209" s="44"/>
      <c r="D209" s="44" t="s">
        <v>85</v>
      </c>
      <c r="E209" s="45"/>
      <c r="F209" s="45"/>
      <c r="G209" s="45" t="s">
        <v>58</v>
      </c>
      <c r="H209" s="45" t="s">
        <v>58</v>
      </c>
      <c r="I209" s="44"/>
      <c r="J209" s="47" t="s">
        <v>58</v>
      </c>
      <c r="K209" s="44"/>
      <c r="L209" s="44" t="s">
        <v>76</v>
      </c>
      <c r="M209" s="44"/>
      <c r="N209" s="48"/>
      <c r="O209" s="65">
        <v>1.41E-2</v>
      </c>
      <c r="P209" s="48" t="s">
        <v>78</v>
      </c>
      <c r="Q209" s="44"/>
      <c r="R209" s="69"/>
      <c r="S209" s="123"/>
      <c r="T209" s="44" t="s">
        <v>58</v>
      </c>
      <c r="U209" s="44" t="s">
        <v>54</v>
      </c>
      <c r="V209" s="44" t="s">
        <v>79</v>
      </c>
      <c r="W209" s="49" t="s">
        <v>58</v>
      </c>
    </row>
    <row r="210" spans="2:23" x14ac:dyDescent="0.2">
      <c r="B210" s="43"/>
      <c r="C210" s="44"/>
      <c r="D210" s="44" t="s">
        <v>87</v>
      </c>
      <c r="E210" s="45"/>
      <c r="F210" s="45"/>
      <c r="G210" s="45" t="s">
        <v>58</v>
      </c>
      <c r="H210" s="45" t="s">
        <v>58</v>
      </c>
      <c r="I210" s="44"/>
      <c r="J210" s="47" t="s">
        <v>58</v>
      </c>
      <c r="K210" s="44"/>
      <c r="L210" s="44" t="s">
        <v>76</v>
      </c>
      <c r="M210" s="44"/>
      <c r="N210" s="48"/>
      <c r="O210" s="65">
        <v>1.41E-2</v>
      </c>
      <c r="P210" s="48" t="s">
        <v>78</v>
      </c>
      <c r="Q210" s="44"/>
      <c r="R210" s="69"/>
      <c r="S210" s="123"/>
      <c r="T210" s="44" t="s">
        <v>58</v>
      </c>
      <c r="U210" s="44" t="s">
        <v>54</v>
      </c>
      <c r="V210" s="44" t="s">
        <v>79</v>
      </c>
      <c r="W210" s="49" t="s">
        <v>58</v>
      </c>
    </row>
    <row r="211" spans="2:23" x14ac:dyDescent="0.2">
      <c r="B211" s="43"/>
      <c r="C211" s="44"/>
      <c r="D211" s="44" t="s">
        <v>88</v>
      </c>
      <c r="E211" s="45"/>
      <c r="F211" s="45"/>
      <c r="G211" s="45" t="s">
        <v>58</v>
      </c>
      <c r="H211" s="45" t="s">
        <v>58</v>
      </c>
      <c r="I211" s="44"/>
      <c r="J211" s="47" t="s">
        <v>58</v>
      </c>
      <c r="K211" s="44"/>
      <c r="L211" s="44" t="s">
        <v>76</v>
      </c>
      <c r="M211" s="44"/>
      <c r="N211" s="48"/>
      <c r="O211" s="65">
        <v>0.85</v>
      </c>
      <c r="P211" s="48" t="s">
        <v>78</v>
      </c>
      <c r="Q211" s="44"/>
      <c r="R211" s="69"/>
      <c r="S211" s="123"/>
      <c r="T211" s="44" t="s">
        <v>58</v>
      </c>
      <c r="U211" s="44" t="s">
        <v>54</v>
      </c>
      <c r="V211" s="44" t="s">
        <v>91</v>
      </c>
      <c r="W211" s="49"/>
    </row>
    <row r="212" spans="2:23" ht="15" customHeight="1" x14ac:dyDescent="0.2">
      <c r="B212" s="43"/>
      <c r="C212" s="44"/>
      <c r="D212" s="44" t="s">
        <v>93</v>
      </c>
      <c r="E212" s="45"/>
      <c r="F212" s="45"/>
      <c r="G212" s="45" t="s">
        <v>58</v>
      </c>
      <c r="H212" s="45" t="s">
        <v>58</v>
      </c>
      <c r="I212" s="44"/>
      <c r="J212" s="44" t="s">
        <v>58</v>
      </c>
      <c r="K212" s="44"/>
      <c r="L212" s="44" t="s">
        <v>76</v>
      </c>
      <c r="M212" s="44"/>
      <c r="N212" s="48"/>
      <c r="O212" s="65">
        <v>0.85</v>
      </c>
      <c r="P212" s="48" t="s">
        <v>78</v>
      </c>
      <c r="Q212" s="44"/>
      <c r="R212" s="69"/>
      <c r="S212" s="123"/>
      <c r="T212" s="44" t="s">
        <v>58</v>
      </c>
      <c r="U212" s="44" t="s">
        <v>54</v>
      </c>
      <c r="V212" s="44" t="s">
        <v>91</v>
      </c>
      <c r="W212" s="49"/>
    </row>
    <row r="213" spans="2:23" x14ac:dyDescent="0.2">
      <c r="B213" s="43"/>
      <c r="C213" s="44"/>
      <c r="D213" s="44" t="s">
        <v>95</v>
      </c>
      <c r="E213" s="45"/>
      <c r="F213" s="45"/>
      <c r="G213" s="45" t="s">
        <v>58</v>
      </c>
      <c r="H213" s="45" t="s">
        <v>58</v>
      </c>
      <c r="I213" s="44"/>
      <c r="J213" s="44" t="s">
        <v>58</v>
      </c>
      <c r="K213" s="44"/>
      <c r="L213" s="44" t="s">
        <v>76</v>
      </c>
      <c r="M213" s="44"/>
      <c r="N213" s="48"/>
      <c r="O213" s="65">
        <v>1.66</v>
      </c>
      <c r="P213" s="48" t="s">
        <v>78</v>
      </c>
      <c r="Q213" s="44"/>
      <c r="R213" s="69"/>
      <c r="S213" s="123"/>
      <c r="T213" s="44" t="s">
        <v>58</v>
      </c>
      <c r="U213" s="44" t="s">
        <v>54</v>
      </c>
      <c r="V213" s="44" t="s">
        <v>91</v>
      </c>
      <c r="W213" s="49"/>
    </row>
    <row r="214" spans="2:23" ht="12.75" customHeight="1" x14ac:dyDescent="0.2">
      <c r="B214" s="43"/>
      <c r="C214" s="44"/>
      <c r="D214" s="44" t="s">
        <v>97</v>
      </c>
      <c r="E214" s="45"/>
      <c r="F214" s="45"/>
      <c r="G214" s="45" t="s">
        <v>58</v>
      </c>
      <c r="H214" s="45" t="s">
        <v>58</v>
      </c>
      <c r="I214" s="44"/>
      <c r="J214" s="44" t="s">
        <v>58</v>
      </c>
      <c r="K214" s="44"/>
      <c r="L214" s="44" t="s">
        <v>76</v>
      </c>
      <c r="M214" s="44"/>
      <c r="N214" s="48"/>
      <c r="O214" s="65">
        <v>3.74</v>
      </c>
      <c r="P214" s="48" t="s">
        <v>78</v>
      </c>
      <c r="Q214" s="44"/>
      <c r="R214" s="69"/>
      <c r="S214" s="123"/>
      <c r="T214" s="44" t="s">
        <v>58</v>
      </c>
      <c r="U214" s="44" t="s">
        <v>54</v>
      </c>
      <c r="V214" s="44" t="s">
        <v>91</v>
      </c>
      <c r="W214" s="49"/>
    </row>
    <row r="215" spans="2:23" x14ac:dyDescent="0.2">
      <c r="B215" s="43"/>
      <c r="C215" s="44"/>
      <c r="D215" s="44" t="s">
        <v>99</v>
      </c>
      <c r="E215" s="45"/>
      <c r="F215" s="45"/>
      <c r="G215" s="45" t="s">
        <v>58</v>
      </c>
      <c r="H215" s="45" t="s">
        <v>58</v>
      </c>
      <c r="I215" s="44"/>
      <c r="J215" s="44" t="s">
        <v>58</v>
      </c>
      <c r="K215" s="44"/>
      <c r="L215" s="44" t="s">
        <v>76</v>
      </c>
      <c r="M215" s="44"/>
      <c r="N215" s="48"/>
      <c r="O215" s="65">
        <v>10.37</v>
      </c>
      <c r="P215" s="48" t="s">
        <v>78</v>
      </c>
      <c r="Q215" s="44"/>
      <c r="R215" s="69"/>
      <c r="S215" s="123"/>
      <c r="T215" s="44" t="s">
        <v>58</v>
      </c>
      <c r="U215" s="44" t="s">
        <v>54</v>
      </c>
      <c r="V215" s="44" t="s">
        <v>91</v>
      </c>
      <c r="W215" s="49"/>
    </row>
    <row r="216" spans="2:23" ht="13.5" thickBot="1" x14ac:dyDescent="0.25">
      <c r="B216" s="50"/>
      <c r="C216" s="51"/>
      <c r="D216" s="51" t="s">
        <v>100</v>
      </c>
      <c r="E216" s="52"/>
      <c r="F216" s="52"/>
      <c r="G216" s="52" t="s">
        <v>58</v>
      </c>
      <c r="H216" s="52" t="s">
        <v>58</v>
      </c>
      <c r="I216" s="51"/>
      <c r="J216" s="51" t="s">
        <v>58</v>
      </c>
      <c r="K216" s="51"/>
      <c r="L216" s="51" t="s">
        <v>76</v>
      </c>
      <c r="M216" s="51"/>
      <c r="N216" s="54"/>
      <c r="O216" s="72">
        <v>10.37</v>
      </c>
      <c r="P216" s="54" t="s">
        <v>78</v>
      </c>
      <c r="Q216" s="51"/>
      <c r="R216" s="73"/>
      <c r="S216" s="124"/>
      <c r="T216" s="51" t="s">
        <v>58</v>
      </c>
      <c r="U216" s="51" t="s">
        <v>54</v>
      </c>
      <c r="V216" s="51" t="s">
        <v>91</v>
      </c>
      <c r="W216" s="55"/>
    </row>
    <row r="217" spans="2:23" x14ac:dyDescent="0.2">
      <c r="B217" s="31" t="s">
        <v>43</v>
      </c>
      <c r="C217" s="74" t="s">
        <v>210</v>
      </c>
      <c r="D217" s="32" t="s">
        <v>44</v>
      </c>
      <c r="E217" s="33">
        <v>43881</v>
      </c>
      <c r="F217" s="33">
        <v>44687</v>
      </c>
      <c r="G217" s="33" t="s">
        <v>205</v>
      </c>
      <c r="H217" s="33">
        <v>46022</v>
      </c>
      <c r="I217" s="32" t="s">
        <v>46</v>
      </c>
      <c r="J217" s="56">
        <v>12000</v>
      </c>
      <c r="K217" s="32" t="s">
        <v>48</v>
      </c>
      <c r="L217" s="32" t="s">
        <v>49</v>
      </c>
      <c r="M217" s="34">
        <f>345.25/365</f>
        <v>0.94589041095890414</v>
      </c>
      <c r="N217" s="35" t="s">
        <v>50</v>
      </c>
      <c r="O217" s="57"/>
      <c r="P217" s="35"/>
      <c r="Q217" s="32" t="s">
        <v>206</v>
      </c>
      <c r="R217" s="119" t="s">
        <v>166</v>
      </c>
      <c r="S217" s="32"/>
      <c r="T217" s="32" t="s">
        <v>53</v>
      </c>
      <c r="U217" s="32" t="s">
        <v>54</v>
      </c>
      <c r="V217" s="32" t="s">
        <v>55</v>
      </c>
      <c r="W217" s="36" t="s">
        <v>207</v>
      </c>
    </row>
    <row r="218" spans="2:23" x14ac:dyDescent="0.2">
      <c r="B218" s="20"/>
      <c r="C218" s="15"/>
      <c r="D218" s="15" t="s">
        <v>60</v>
      </c>
      <c r="E218" s="37"/>
      <c r="F218" s="37"/>
      <c r="G218" s="37" t="s">
        <v>58</v>
      </c>
      <c r="H218" s="37"/>
      <c r="I218" s="15"/>
      <c r="J218" s="16">
        <v>12000</v>
      </c>
      <c r="K218" s="15" t="s">
        <v>48</v>
      </c>
      <c r="L218" s="15" t="s">
        <v>49</v>
      </c>
      <c r="M218" s="16">
        <v>0</v>
      </c>
      <c r="N218" s="39" t="s">
        <v>50</v>
      </c>
      <c r="O218" s="19"/>
      <c r="P218" s="39"/>
      <c r="Q218" s="15"/>
      <c r="R218" s="120"/>
      <c r="S218" s="15"/>
      <c r="T218" s="15" t="s">
        <v>58</v>
      </c>
      <c r="U218" s="15" t="s">
        <v>54</v>
      </c>
      <c r="V218" s="15" t="s">
        <v>55</v>
      </c>
      <c r="W218" s="40" t="s">
        <v>58</v>
      </c>
    </row>
    <row r="219" spans="2:23" x14ac:dyDescent="0.2">
      <c r="B219" s="20"/>
      <c r="C219" s="15"/>
      <c r="D219" s="15" t="s">
        <v>61</v>
      </c>
      <c r="E219" s="37"/>
      <c r="F219" s="37"/>
      <c r="G219" s="37" t="s">
        <v>58</v>
      </c>
      <c r="H219" s="37"/>
      <c r="I219" s="15"/>
      <c r="J219" s="16">
        <v>3000</v>
      </c>
      <c r="K219" s="15" t="s">
        <v>48</v>
      </c>
      <c r="L219" s="15" t="s">
        <v>49</v>
      </c>
      <c r="M219" s="16">
        <v>0</v>
      </c>
      <c r="N219" s="39" t="s">
        <v>50</v>
      </c>
      <c r="O219" s="19"/>
      <c r="P219" s="39"/>
      <c r="Q219" s="15"/>
      <c r="R219" s="120"/>
      <c r="S219" s="15"/>
      <c r="T219" s="15" t="s">
        <v>58</v>
      </c>
      <c r="U219" s="15" t="s">
        <v>54</v>
      </c>
      <c r="V219" s="15" t="s">
        <v>55</v>
      </c>
      <c r="W219" s="40" t="s">
        <v>58</v>
      </c>
    </row>
    <row r="220" spans="2:23" ht="12.75" customHeight="1" x14ac:dyDescent="0.2">
      <c r="B220" s="20"/>
      <c r="C220" s="15"/>
      <c r="D220" s="15" t="s">
        <v>63</v>
      </c>
      <c r="E220" s="37"/>
      <c r="F220" s="37"/>
      <c r="G220" s="37" t="s">
        <v>58</v>
      </c>
      <c r="H220" s="37"/>
      <c r="I220" s="15"/>
      <c r="J220" s="16">
        <f>J219</f>
        <v>3000</v>
      </c>
      <c r="K220" s="15" t="s">
        <v>48</v>
      </c>
      <c r="L220" s="15" t="s">
        <v>49</v>
      </c>
      <c r="M220" s="16">
        <v>0</v>
      </c>
      <c r="N220" s="39" t="s">
        <v>50</v>
      </c>
      <c r="O220" s="19"/>
      <c r="P220" s="39"/>
      <c r="Q220" s="15"/>
      <c r="R220" s="120"/>
      <c r="S220" s="15"/>
      <c r="T220" s="15" t="s">
        <v>58</v>
      </c>
      <c r="U220" s="15" t="s">
        <v>54</v>
      </c>
      <c r="V220" s="15" t="s">
        <v>55</v>
      </c>
      <c r="W220" s="40" t="s">
        <v>58</v>
      </c>
    </row>
    <row r="221" spans="2:23" x14ac:dyDescent="0.2">
      <c r="B221" s="20"/>
      <c r="C221" s="15"/>
      <c r="D221" s="15" t="s">
        <v>71</v>
      </c>
      <c r="E221" s="37"/>
      <c r="F221" s="37"/>
      <c r="G221" s="37" t="s">
        <v>58</v>
      </c>
      <c r="H221" s="37"/>
      <c r="I221" s="15"/>
      <c r="J221" s="16">
        <v>720000</v>
      </c>
      <c r="K221" s="15" t="s">
        <v>73</v>
      </c>
      <c r="L221" s="15" t="s">
        <v>49</v>
      </c>
      <c r="M221" s="16">
        <v>0</v>
      </c>
      <c r="N221" s="39" t="s">
        <v>50</v>
      </c>
      <c r="O221" s="19"/>
      <c r="P221" s="39"/>
      <c r="Q221" s="15"/>
      <c r="R221" s="120"/>
      <c r="S221" s="63"/>
      <c r="T221" s="15" t="s">
        <v>58</v>
      </c>
      <c r="U221" s="15" t="s">
        <v>54</v>
      </c>
      <c r="V221" s="15" t="s">
        <v>55</v>
      </c>
      <c r="W221" s="40" t="s">
        <v>58</v>
      </c>
    </row>
    <row r="222" spans="2:23" x14ac:dyDescent="0.2">
      <c r="B222" s="20"/>
      <c r="C222" s="15"/>
      <c r="D222" s="15" t="s">
        <v>110</v>
      </c>
      <c r="E222" s="37"/>
      <c r="F222" s="37"/>
      <c r="G222" s="37">
        <v>43922</v>
      </c>
      <c r="H222" s="37"/>
      <c r="I222" s="15"/>
      <c r="J222" s="16">
        <v>0</v>
      </c>
      <c r="K222" s="15" t="s">
        <v>48</v>
      </c>
      <c r="L222" s="15" t="s">
        <v>49</v>
      </c>
      <c r="M222" s="17">
        <f>25.94/365</f>
        <v>7.1068493150684933E-2</v>
      </c>
      <c r="N222" s="39" t="s">
        <v>50</v>
      </c>
      <c r="O222" s="19"/>
      <c r="P222" s="39"/>
      <c r="Q222" s="15" t="s">
        <v>208</v>
      </c>
      <c r="R222" s="121"/>
      <c r="S222" s="63"/>
      <c r="T222" s="15" t="s">
        <v>58</v>
      </c>
      <c r="U222" s="15" t="s">
        <v>54</v>
      </c>
      <c r="V222" s="15" t="s">
        <v>55</v>
      </c>
      <c r="W222" s="40"/>
    </row>
    <row r="223" spans="2:23" x14ac:dyDescent="0.2">
      <c r="B223" s="43"/>
      <c r="C223" s="44"/>
      <c r="D223" s="44" t="s">
        <v>74</v>
      </c>
      <c r="E223" s="45"/>
      <c r="F223" s="45"/>
      <c r="G223" s="45" t="s">
        <v>58</v>
      </c>
      <c r="H223" s="45"/>
      <c r="I223" s="44"/>
      <c r="J223" s="47" t="s">
        <v>75</v>
      </c>
      <c r="K223" s="44"/>
      <c r="L223" s="44" t="s">
        <v>76</v>
      </c>
      <c r="M223" s="44"/>
      <c r="N223" s="48"/>
      <c r="O223" s="65">
        <v>9.1800000000000007E-2</v>
      </c>
      <c r="P223" s="48" t="s">
        <v>78</v>
      </c>
      <c r="Q223" s="44"/>
      <c r="R223" s="69"/>
      <c r="S223" s="122" t="s">
        <v>166</v>
      </c>
      <c r="T223" s="44" t="s">
        <v>58</v>
      </c>
      <c r="U223" s="44" t="s">
        <v>54</v>
      </c>
      <c r="V223" s="44" t="s">
        <v>79</v>
      </c>
      <c r="W223" s="49" t="s">
        <v>80</v>
      </c>
    </row>
    <row r="224" spans="2:23" x14ac:dyDescent="0.2">
      <c r="B224" s="43"/>
      <c r="C224" s="44"/>
      <c r="D224" s="44" t="s">
        <v>81</v>
      </c>
      <c r="E224" s="45"/>
      <c r="F224" s="45"/>
      <c r="G224" s="45" t="s">
        <v>58</v>
      </c>
      <c r="H224" s="45"/>
      <c r="I224" s="44"/>
      <c r="J224" s="47" t="s">
        <v>58</v>
      </c>
      <c r="K224" s="44"/>
      <c r="L224" s="44" t="s">
        <v>76</v>
      </c>
      <c r="M224" s="44"/>
      <c r="N224" s="48"/>
      <c r="O224" s="65">
        <v>9.1800000000000007E-2</v>
      </c>
      <c r="P224" s="48" t="s">
        <v>78</v>
      </c>
      <c r="Q224" s="44"/>
      <c r="R224" s="69"/>
      <c r="S224" s="123"/>
      <c r="T224" s="44" t="s">
        <v>58</v>
      </c>
      <c r="U224" s="44" t="s">
        <v>54</v>
      </c>
      <c r="V224" s="44" t="s">
        <v>79</v>
      </c>
      <c r="W224" s="49" t="s">
        <v>58</v>
      </c>
    </row>
    <row r="225" spans="2:23" x14ac:dyDescent="0.2">
      <c r="B225" s="43"/>
      <c r="C225" s="44"/>
      <c r="D225" s="44" t="s">
        <v>82</v>
      </c>
      <c r="E225" s="45"/>
      <c r="F225" s="45"/>
      <c r="G225" s="45" t="s">
        <v>58</v>
      </c>
      <c r="H225" s="45"/>
      <c r="I225" s="44"/>
      <c r="J225" s="47" t="s">
        <v>58</v>
      </c>
      <c r="K225" s="44"/>
      <c r="L225" s="44" t="s">
        <v>76</v>
      </c>
      <c r="M225" s="44"/>
      <c r="N225" s="48"/>
      <c r="O225" s="65">
        <v>4.5900000000000003E-2</v>
      </c>
      <c r="P225" s="48" t="s">
        <v>78</v>
      </c>
      <c r="Q225" s="44"/>
      <c r="R225" s="69"/>
      <c r="S225" s="123"/>
      <c r="T225" s="44" t="s">
        <v>58</v>
      </c>
      <c r="U225" s="44" t="s">
        <v>54</v>
      </c>
      <c r="V225" s="44" t="s">
        <v>79</v>
      </c>
      <c r="W225" s="49" t="s">
        <v>58</v>
      </c>
    </row>
    <row r="226" spans="2:23" x14ac:dyDescent="0.2">
      <c r="B226" s="43"/>
      <c r="C226" s="44"/>
      <c r="D226" s="44" t="s">
        <v>84</v>
      </c>
      <c r="E226" s="45"/>
      <c r="F226" s="45"/>
      <c r="G226" s="45" t="s">
        <v>58</v>
      </c>
      <c r="H226" s="45"/>
      <c r="I226" s="44"/>
      <c r="J226" s="47" t="s">
        <v>58</v>
      </c>
      <c r="K226" s="44"/>
      <c r="L226" s="44" t="s">
        <v>76</v>
      </c>
      <c r="M226" s="44"/>
      <c r="N226" s="48"/>
      <c r="O226" s="65">
        <v>9.1800000000000007E-2</v>
      </c>
      <c r="P226" s="48" t="s">
        <v>78</v>
      </c>
      <c r="Q226" s="44"/>
      <c r="R226" s="69"/>
      <c r="S226" s="123"/>
      <c r="T226" s="44" t="s">
        <v>58</v>
      </c>
      <c r="U226" s="44" t="s">
        <v>54</v>
      </c>
      <c r="V226" s="44" t="s">
        <v>79</v>
      </c>
      <c r="W226" s="49" t="s">
        <v>58</v>
      </c>
    </row>
    <row r="227" spans="2:23" ht="25.5" x14ac:dyDescent="0.2">
      <c r="B227" s="43"/>
      <c r="C227" s="44"/>
      <c r="D227" s="44" t="s">
        <v>88</v>
      </c>
      <c r="E227" s="45"/>
      <c r="F227" s="45"/>
      <c r="G227" s="45" t="s">
        <v>58</v>
      </c>
      <c r="H227" s="45"/>
      <c r="I227" s="44"/>
      <c r="J227" s="47" t="s">
        <v>58</v>
      </c>
      <c r="K227" s="44"/>
      <c r="L227" s="44" t="s">
        <v>76</v>
      </c>
      <c r="M227" s="44"/>
      <c r="N227" s="48"/>
      <c r="O227" s="65" t="s">
        <v>191</v>
      </c>
      <c r="P227" s="48" t="s">
        <v>78</v>
      </c>
      <c r="Q227" s="44"/>
      <c r="R227" s="69"/>
      <c r="S227" s="123"/>
      <c r="T227" s="44" t="s">
        <v>58</v>
      </c>
      <c r="U227" s="44" t="s">
        <v>54</v>
      </c>
      <c r="V227" s="44" t="s">
        <v>91</v>
      </c>
      <c r="W227" s="71" t="s">
        <v>209</v>
      </c>
    </row>
    <row r="228" spans="2:23" x14ac:dyDescent="0.2">
      <c r="B228" s="43"/>
      <c r="C228" s="44"/>
      <c r="D228" s="44" t="s">
        <v>93</v>
      </c>
      <c r="E228" s="45"/>
      <c r="F228" s="45"/>
      <c r="G228" s="45" t="s">
        <v>58</v>
      </c>
      <c r="H228" s="45"/>
      <c r="I228" s="44"/>
      <c r="J228" s="44" t="s">
        <v>58</v>
      </c>
      <c r="K228" s="44"/>
      <c r="L228" s="44" t="s">
        <v>76</v>
      </c>
      <c r="M228" s="44"/>
      <c r="N228" s="48"/>
      <c r="O228" s="65">
        <v>0.94</v>
      </c>
      <c r="P228" s="48" t="s">
        <v>78</v>
      </c>
      <c r="Q228" s="44"/>
      <c r="R228" s="69"/>
      <c r="S228" s="123"/>
      <c r="T228" s="44" t="s">
        <v>58</v>
      </c>
      <c r="U228" s="44" t="s">
        <v>54</v>
      </c>
      <c r="V228" s="44" t="s">
        <v>91</v>
      </c>
      <c r="W228" s="90"/>
    </row>
    <row r="229" spans="2:23" x14ac:dyDescent="0.2">
      <c r="B229" s="43"/>
      <c r="C229" s="44"/>
      <c r="D229" s="44" t="s">
        <v>95</v>
      </c>
      <c r="E229" s="45"/>
      <c r="F229" s="45"/>
      <c r="G229" s="45" t="s">
        <v>58</v>
      </c>
      <c r="H229" s="45"/>
      <c r="I229" s="44"/>
      <c r="J229" s="44" t="s">
        <v>58</v>
      </c>
      <c r="K229" s="44"/>
      <c r="L229" s="44" t="s">
        <v>76</v>
      </c>
      <c r="M229" s="44"/>
      <c r="N229" s="48"/>
      <c r="O229" s="65">
        <v>1.83</v>
      </c>
      <c r="P229" s="48" t="s">
        <v>78</v>
      </c>
      <c r="Q229" s="44"/>
      <c r="R229" s="69"/>
      <c r="S229" s="123"/>
      <c r="T229" s="44" t="s">
        <v>58</v>
      </c>
      <c r="U229" s="44" t="s">
        <v>54</v>
      </c>
      <c r="V229" s="44" t="s">
        <v>91</v>
      </c>
      <c r="W229" s="90"/>
    </row>
    <row r="230" spans="2:23" ht="12.75" customHeight="1" x14ac:dyDescent="0.2">
      <c r="B230" s="43"/>
      <c r="C230" s="44"/>
      <c r="D230" s="44" t="s">
        <v>97</v>
      </c>
      <c r="E230" s="45"/>
      <c r="F230" s="45"/>
      <c r="G230" s="45" t="s">
        <v>58</v>
      </c>
      <c r="H230" s="45"/>
      <c r="I230" s="44"/>
      <c r="J230" s="44" t="s">
        <v>58</v>
      </c>
      <c r="K230" s="44"/>
      <c r="L230" s="44" t="s">
        <v>76</v>
      </c>
      <c r="M230" s="44"/>
      <c r="N230" s="48"/>
      <c r="O230" s="65">
        <v>3.74</v>
      </c>
      <c r="P230" s="48" t="s">
        <v>78</v>
      </c>
      <c r="Q230" s="44"/>
      <c r="R230" s="69"/>
      <c r="S230" s="123"/>
      <c r="T230" s="44" t="s">
        <v>58</v>
      </c>
      <c r="U230" s="44" t="s">
        <v>54</v>
      </c>
      <c r="V230" s="44" t="s">
        <v>91</v>
      </c>
      <c r="W230" s="90"/>
    </row>
    <row r="231" spans="2:23" x14ac:dyDescent="0.2">
      <c r="B231" s="43"/>
      <c r="C231" s="44"/>
      <c r="D231" s="44" t="s">
        <v>99</v>
      </c>
      <c r="E231" s="45"/>
      <c r="F231" s="45"/>
      <c r="G231" s="45" t="s">
        <v>58</v>
      </c>
      <c r="H231" s="45"/>
      <c r="I231" s="44"/>
      <c r="J231" s="44" t="s">
        <v>58</v>
      </c>
      <c r="K231" s="44"/>
      <c r="L231" s="44" t="s">
        <v>76</v>
      </c>
      <c r="M231" s="44"/>
      <c r="N231" s="48"/>
      <c r="O231" s="65">
        <v>10.37</v>
      </c>
      <c r="P231" s="48" t="s">
        <v>78</v>
      </c>
      <c r="Q231" s="44"/>
      <c r="R231" s="69"/>
      <c r="S231" s="123"/>
      <c r="T231" s="44" t="s">
        <v>58</v>
      </c>
      <c r="U231" s="44" t="s">
        <v>54</v>
      </c>
      <c r="V231" s="44" t="s">
        <v>91</v>
      </c>
      <c r="W231" s="90"/>
    </row>
    <row r="232" spans="2:23" ht="13.5" thickBot="1" x14ac:dyDescent="0.25">
      <c r="B232" s="50"/>
      <c r="C232" s="51"/>
      <c r="D232" s="51" t="s">
        <v>100</v>
      </c>
      <c r="E232" s="52"/>
      <c r="F232" s="52"/>
      <c r="G232" s="52" t="s">
        <v>58</v>
      </c>
      <c r="H232" s="52"/>
      <c r="I232" s="51"/>
      <c r="J232" s="51" t="s">
        <v>58</v>
      </c>
      <c r="K232" s="51"/>
      <c r="L232" s="51" t="s">
        <v>76</v>
      </c>
      <c r="M232" s="51"/>
      <c r="N232" s="54"/>
      <c r="O232" s="72">
        <v>10.37</v>
      </c>
      <c r="P232" s="54" t="s">
        <v>78</v>
      </c>
      <c r="Q232" s="51"/>
      <c r="R232" s="73"/>
      <c r="S232" s="124"/>
      <c r="T232" s="51" t="s">
        <v>58</v>
      </c>
      <c r="U232" s="51" t="s">
        <v>54</v>
      </c>
      <c r="V232" s="51" t="s">
        <v>91</v>
      </c>
      <c r="W232" s="91"/>
    </row>
    <row r="233" spans="2:23" x14ac:dyDescent="0.2">
      <c r="B233" s="31" t="s">
        <v>43</v>
      </c>
      <c r="C233" s="74" t="s">
        <v>222</v>
      </c>
      <c r="D233" s="32" t="s">
        <v>44</v>
      </c>
      <c r="E233" s="33">
        <v>43034</v>
      </c>
      <c r="F233" s="33">
        <v>45204</v>
      </c>
      <c r="G233" s="33" t="s">
        <v>211</v>
      </c>
      <c r="H233" s="33">
        <v>46387</v>
      </c>
      <c r="I233" s="32" t="s">
        <v>46</v>
      </c>
      <c r="J233" s="56">
        <v>6000</v>
      </c>
      <c r="K233" s="32" t="s">
        <v>48</v>
      </c>
      <c r="L233" s="32" t="s">
        <v>49</v>
      </c>
      <c r="M233" s="34">
        <f>356.93/365</f>
        <v>0.97789041095890417</v>
      </c>
      <c r="N233" s="35" t="s">
        <v>50</v>
      </c>
      <c r="O233" s="92"/>
      <c r="P233" s="35"/>
      <c r="Q233" s="32" t="s">
        <v>212</v>
      </c>
      <c r="R233" s="119" t="s">
        <v>213</v>
      </c>
      <c r="S233" s="32"/>
      <c r="T233" s="32" t="s">
        <v>53</v>
      </c>
      <c r="U233" s="32" t="s">
        <v>160</v>
      </c>
      <c r="V233" s="32" t="s">
        <v>55</v>
      </c>
      <c r="W233" s="36" t="s">
        <v>214</v>
      </c>
    </row>
    <row r="234" spans="2:23" x14ac:dyDescent="0.2">
      <c r="B234" s="20"/>
      <c r="C234" s="15"/>
      <c r="D234" s="15" t="s">
        <v>60</v>
      </c>
      <c r="E234" s="37"/>
      <c r="F234" s="37"/>
      <c r="G234" s="37" t="s">
        <v>58</v>
      </c>
      <c r="H234" s="37"/>
      <c r="I234" s="15"/>
      <c r="J234" s="16">
        <v>6000</v>
      </c>
      <c r="K234" s="15" t="s">
        <v>48</v>
      </c>
      <c r="L234" s="15" t="s">
        <v>49</v>
      </c>
      <c r="M234" s="16">
        <v>0</v>
      </c>
      <c r="N234" s="39" t="s">
        <v>50</v>
      </c>
      <c r="O234" s="93"/>
      <c r="P234" s="39"/>
      <c r="Q234" s="15"/>
      <c r="R234" s="120"/>
      <c r="S234" s="15"/>
      <c r="T234" s="15" t="s">
        <v>58</v>
      </c>
      <c r="U234" s="15" t="s">
        <v>160</v>
      </c>
      <c r="V234" s="15" t="s">
        <v>55</v>
      </c>
      <c r="W234" s="40" t="s">
        <v>58</v>
      </c>
    </row>
    <row r="235" spans="2:23" x14ac:dyDescent="0.2">
      <c r="B235" s="20"/>
      <c r="C235" s="15"/>
      <c r="D235" s="15" t="s">
        <v>61</v>
      </c>
      <c r="E235" s="37"/>
      <c r="F235" s="37"/>
      <c r="G235" s="37" t="s">
        <v>58</v>
      </c>
      <c r="H235" s="37"/>
      <c r="I235" s="15"/>
      <c r="J235" s="16">
        <v>1500</v>
      </c>
      <c r="K235" s="15" t="s">
        <v>48</v>
      </c>
      <c r="L235" s="15" t="s">
        <v>49</v>
      </c>
      <c r="M235" s="16">
        <v>0</v>
      </c>
      <c r="N235" s="39" t="s">
        <v>50</v>
      </c>
      <c r="O235" s="93"/>
      <c r="P235" s="39"/>
      <c r="Q235" s="15"/>
      <c r="R235" s="120"/>
      <c r="S235" s="15"/>
      <c r="T235" s="15" t="s">
        <v>58</v>
      </c>
      <c r="U235" s="15" t="s">
        <v>160</v>
      </c>
      <c r="V235" s="15" t="s">
        <v>55</v>
      </c>
      <c r="W235" s="40" t="s">
        <v>58</v>
      </c>
    </row>
    <row r="236" spans="2:23" x14ac:dyDescent="0.2">
      <c r="B236" s="20"/>
      <c r="C236" s="15"/>
      <c r="D236" s="15" t="s">
        <v>63</v>
      </c>
      <c r="E236" s="37"/>
      <c r="F236" s="37"/>
      <c r="G236" s="37" t="s">
        <v>58</v>
      </c>
      <c r="H236" s="37"/>
      <c r="I236" s="15"/>
      <c r="J236" s="16">
        <v>1500</v>
      </c>
      <c r="K236" s="15" t="s">
        <v>48</v>
      </c>
      <c r="L236" s="15" t="s">
        <v>49</v>
      </c>
      <c r="M236" s="16">
        <v>0</v>
      </c>
      <c r="N236" s="39" t="s">
        <v>50</v>
      </c>
      <c r="O236" s="93"/>
      <c r="P236" s="39"/>
      <c r="Q236" s="15"/>
      <c r="R236" s="120"/>
      <c r="S236" s="15"/>
      <c r="T236" s="15" t="s">
        <v>58</v>
      </c>
      <c r="U236" s="15" t="s">
        <v>160</v>
      </c>
      <c r="V236" s="15" t="s">
        <v>55</v>
      </c>
      <c r="W236" s="40" t="s">
        <v>58</v>
      </c>
    </row>
    <row r="237" spans="2:23" x14ac:dyDescent="0.2">
      <c r="B237" s="20"/>
      <c r="C237" s="15"/>
      <c r="D237" s="15" t="s">
        <v>64</v>
      </c>
      <c r="E237" s="37"/>
      <c r="F237" s="37"/>
      <c r="G237" s="37" t="s">
        <v>58</v>
      </c>
      <c r="H237" s="37"/>
      <c r="I237" s="15"/>
      <c r="J237" s="16">
        <v>1500</v>
      </c>
      <c r="K237" s="15" t="s">
        <v>48</v>
      </c>
      <c r="L237" s="15" t="s">
        <v>49</v>
      </c>
      <c r="M237" s="16">
        <v>0</v>
      </c>
      <c r="N237" s="39" t="s">
        <v>50</v>
      </c>
      <c r="O237" s="93"/>
      <c r="P237" s="39"/>
      <c r="Q237" s="15"/>
      <c r="R237" s="120"/>
      <c r="S237" s="63"/>
      <c r="T237" s="15" t="s">
        <v>58</v>
      </c>
      <c r="U237" s="15" t="s">
        <v>160</v>
      </c>
      <c r="V237" s="15" t="s">
        <v>55</v>
      </c>
      <c r="W237" s="40" t="s">
        <v>58</v>
      </c>
    </row>
    <row r="238" spans="2:23" ht="15" customHeight="1" x14ac:dyDescent="0.2">
      <c r="B238" s="20"/>
      <c r="C238" s="15"/>
      <c r="D238" s="15" t="s">
        <v>71</v>
      </c>
      <c r="E238" s="37"/>
      <c r="F238" s="37"/>
      <c r="G238" s="37" t="s">
        <v>215</v>
      </c>
      <c r="H238" s="37"/>
      <c r="I238" s="15"/>
      <c r="J238" s="16">
        <v>240000</v>
      </c>
      <c r="K238" s="15" t="s">
        <v>73</v>
      </c>
      <c r="L238" s="15" t="s">
        <v>49</v>
      </c>
      <c r="M238" s="16">
        <v>0</v>
      </c>
      <c r="N238" s="39" t="s">
        <v>50</v>
      </c>
      <c r="O238" s="93"/>
      <c r="P238" s="39"/>
      <c r="Q238" s="15"/>
      <c r="R238" s="120"/>
      <c r="S238" s="63"/>
      <c r="T238" s="15" t="s">
        <v>58</v>
      </c>
      <c r="U238" s="15" t="s">
        <v>160</v>
      </c>
      <c r="V238" s="15" t="s">
        <v>55</v>
      </c>
      <c r="W238" s="42" t="s">
        <v>216</v>
      </c>
    </row>
    <row r="239" spans="2:23" x14ac:dyDescent="0.2">
      <c r="B239" s="20"/>
      <c r="C239" s="15"/>
      <c r="D239" s="15" t="s">
        <v>110</v>
      </c>
      <c r="E239" s="37"/>
      <c r="F239" s="37"/>
      <c r="G239" s="37">
        <v>43040</v>
      </c>
      <c r="H239" s="37"/>
      <c r="I239" s="15"/>
      <c r="J239" s="16">
        <v>0</v>
      </c>
      <c r="K239" s="15" t="s">
        <v>48</v>
      </c>
      <c r="L239" s="15" t="s">
        <v>49</v>
      </c>
      <c r="M239" s="17">
        <v>0.68</v>
      </c>
      <c r="N239" s="39" t="s">
        <v>50</v>
      </c>
      <c r="O239" s="93"/>
      <c r="P239" s="39"/>
      <c r="Q239" s="15" t="s">
        <v>111</v>
      </c>
      <c r="R239" s="121"/>
      <c r="S239" s="63"/>
      <c r="T239" s="15" t="s">
        <v>58</v>
      </c>
      <c r="U239" s="15" t="s">
        <v>160</v>
      </c>
      <c r="V239" s="15" t="s">
        <v>55</v>
      </c>
      <c r="W239" s="42"/>
    </row>
    <row r="240" spans="2:23" ht="12.75" customHeight="1" x14ac:dyDescent="0.2">
      <c r="B240" s="43"/>
      <c r="C240" s="44"/>
      <c r="D240" s="44" t="s">
        <v>74</v>
      </c>
      <c r="E240" s="45"/>
      <c r="F240" s="45"/>
      <c r="G240" s="45" t="s">
        <v>58</v>
      </c>
      <c r="H240" s="45"/>
      <c r="I240" s="44"/>
      <c r="J240" s="47" t="s">
        <v>75</v>
      </c>
      <c r="K240" s="44"/>
      <c r="L240" s="44" t="s">
        <v>76</v>
      </c>
      <c r="M240" s="44"/>
      <c r="N240" s="48"/>
      <c r="O240" s="65">
        <v>7.9000000000000001E-2</v>
      </c>
      <c r="P240" s="48" t="s">
        <v>78</v>
      </c>
      <c r="Q240" s="44"/>
      <c r="R240" s="69"/>
      <c r="S240" s="122" t="s">
        <v>217</v>
      </c>
      <c r="T240" s="44" t="s">
        <v>58</v>
      </c>
      <c r="U240" s="44" t="s">
        <v>160</v>
      </c>
      <c r="V240" s="44" t="s">
        <v>79</v>
      </c>
      <c r="W240" s="49" t="s">
        <v>80</v>
      </c>
    </row>
    <row r="241" spans="2:23" x14ac:dyDescent="0.2">
      <c r="B241" s="43"/>
      <c r="C241" s="44"/>
      <c r="D241" s="44" t="s">
        <v>81</v>
      </c>
      <c r="E241" s="45"/>
      <c r="F241" s="45"/>
      <c r="G241" s="45" t="s">
        <v>58</v>
      </c>
      <c r="H241" s="45"/>
      <c r="I241" s="44"/>
      <c r="J241" s="47" t="s">
        <v>58</v>
      </c>
      <c r="K241" s="44"/>
      <c r="L241" s="44" t="s">
        <v>76</v>
      </c>
      <c r="M241" s="44"/>
      <c r="N241" s="48"/>
      <c r="O241" s="65">
        <v>7.9000000000000001E-2</v>
      </c>
      <c r="P241" s="48" t="s">
        <v>78</v>
      </c>
      <c r="Q241" s="44"/>
      <c r="R241" s="69"/>
      <c r="S241" s="123"/>
      <c r="T241" s="44" t="s">
        <v>58</v>
      </c>
      <c r="U241" s="44" t="s">
        <v>160</v>
      </c>
      <c r="V241" s="44" t="s">
        <v>79</v>
      </c>
      <c r="W241" s="49" t="s">
        <v>58</v>
      </c>
    </row>
    <row r="242" spans="2:23" x14ac:dyDescent="0.2">
      <c r="B242" s="43"/>
      <c r="C242" s="44"/>
      <c r="D242" s="44" t="s">
        <v>82</v>
      </c>
      <c r="E242" s="45"/>
      <c r="F242" s="45"/>
      <c r="G242" s="45" t="s">
        <v>58</v>
      </c>
      <c r="H242" s="45"/>
      <c r="I242" s="44"/>
      <c r="J242" s="47" t="s">
        <v>58</v>
      </c>
      <c r="K242" s="44"/>
      <c r="L242" s="44" t="s">
        <v>76</v>
      </c>
      <c r="M242" s="44"/>
      <c r="N242" s="48"/>
      <c r="O242" s="65">
        <v>3.95E-2</v>
      </c>
      <c r="P242" s="48" t="s">
        <v>78</v>
      </c>
      <c r="Q242" s="44"/>
      <c r="R242" s="69"/>
      <c r="S242" s="123"/>
      <c r="T242" s="44" t="s">
        <v>58</v>
      </c>
      <c r="U242" s="44" t="s">
        <v>160</v>
      </c>
      <c r="V242" s="44" t="s">
        <v>79</v>
      </c>
      <c r="W242" s="49" t="s">
        <v>58</v>
      </c>
    </row>
    <row r="243" spans="2:23" x14ac:dyDescent="0.2">
      <c r="B243" s="43"/>
      <c r="C243" s="44"/>
      <c r="D243" s="44" t="s">
        <v>84</v>
      </c>
      <c r="E243" s="45"/>
      <c r="F243" s="45"/>
      <c r="G243" s="45" t="s">
        <v>58</v>
      </c>
      <c r="H243" s="45"/>
      <c r="I243" s="44"/>
      <c r="J243" s="47" t="s">
        <v>58</v>
      </c>
      <c r="K243" s="44"/>
      <c r="L243" s="44" t="s">
        <v>76</v>
      </c>
      <c r="M243" s="44"/>
      <c r="N243" s="48"/>
      <c r="O243" s="65">
        <v>7.9000000000000001E-2</v>
      </c>
      <c r="P243" s="48" t="s">
        <v>78</v>
      </c>
      <c r="Q243" s="44"/>
      <c r="R243" s="69"/>
      <c r="S243" s="123"/>
      <c r="T243" s="44" t="s">
        <v>58</v>
      </c>
      <c r="U243" s="44" t="s">
        <v>160</v>
      </c>
      <c r="V243" s="44" t="s">
        <v>79</v>
      </c>
      <c r="W243" s="49" t="s">
        <v>58</v>
      </c>
    </row>
    <row r="244" spans="2:23" x14ac:dyDescent="0.2">
      <c r="B244" s="43"/>
      <c r="C244" s="44"/>
      <c r="D244" s="44" t="s">
        <v>85</v>
      </c>
      <c r="E244" s="45"/>
      <c r="F244" s="45"/>
      <c r="G244" s="45" t="s">
        <v>58</v>
      </c>
      <c r="H244" s="45"/>
      <c r="I244" s="44"/>
      <c r="J244" s="47" t="s">
        <v>58</v>
      </c>
      <c r="K244" s="44"/>
      <c r="L244" s="44" t="s">
        <v>76</v>
      </c>
      <c r="M244" s="44"/>
      <c r="N244" s="48"/>
      <c r="O244" s="65">
        <v>1.3599999999999999E-2</v>
      </c>
      <c r="P244" s="48" t="s">
        <v>78</v>
      </c>
      <c r="Q244" s="44"/>
      <c r="R244" s="69"/>
      <c r="S244" s="123"/>
      <c r="T244" s="44" t="s">
        <v>58</v>
      </c>
      <c r="U244" s="44" t="s">
        <v>160</v>
      </c>
      <c r="V244" s="44" t="s">
        <v>79</v>
      </c>
      <c r="W244" s="49" t="s">
        <v>58</v>
      </c>
    </row>
    <row r="245" spans="2:23" ht="12.75" customHeight="1" x14ac:dyDescent="0.2">
      <c r="B245" s="43"/>
      <c r="C245" s="44"/>
      <c r="D245" s="44" t="s">
        <v>87</v>
      </c>
      <c r="E245" s="45"/>
      <c r="F245" s="45"/>
      <c r="G245" s="45" t="s">
        <v>58</v>
      </c>
      <c r="H245" s="45"/>
      <c r="I245" s="44"/>
      <c r="J245" s="47" t="s">
        <v>58</v>
      </c>
      <c r="K245" s="44"/>
      <c r="L245" s="44" t="s">
        <v>76</v>
      </c>
      <c r="M245" s="44"/>
      <c r="N245" s="48"/>
      <c r="O245" s="65">
        <v>1.3599999999999999E-2</v>
      </c>
      <c r="P245" s="48" t="s">
        <v>78</v>
      </c>
      <c r="Q245" s="44"/>
      <c r="R245" s="69"/>
      <c r="S245" s="125"/>
      <c r="T245" s="44" t="s">
        <v>58</v>
      </c>
      <c r="U245" s="44" t="s">
        <v>160</v>
      </c>
      <c r="V245" s="44" t="s">
        <v>79</v>
      </c>
      <c r="W245" s="49" t="s">
        <v>58</v>
      </c>
    </row>
    <row r="246" spans="2:23" ht="25.5" x14ac:dyDescent="0.2">
      <c r="B246" s="43"/>
      <c r="C246" s="44"/>
      <c r="D246" s="44" t="s">
        <v>88</v>
      </c>
      <c r="E246" s="45"/>
      <c r="F246" s="45"/>
      <c r="G246" s="45" t="s">
        <v>58</v>
      </c>
      <c r="H246" s="45"/>
      <c r="I246" s="44"/>
      <c r="J246" s="47" t="s">
        <v>58</v>
      </c>
      <c r="K246" s="44"/>
      <c r="L246" s="44" t="s">
        <v>76</v>
      </c>
      <c r="M246" s="44"/>
      <c r="N246" s="48"/>
      <c r="O246" s="65" t="s">
        <v>218</v>
      </c>
      <c r="P246" s="48" t="s">
        <v>78</v>
      </c>
      <c r="Q246" s="44"/>
      <c r="R246" s="69"/>
      <c r="S246" s="122" t="s">
        <v>213</v>
      </c>
      <c r="T246" s="44" t="s">
        <v>58</v>
      </c>
      <c r="U246" s="44" t="s">
        <v>160</v>
      </c>
      <c r="V246" s="44" t="s">
        <v>91</v>
      </c>
      <c r="W246" s="71" t="s">
        <v>219</v>
      </c>
    </row>
    <row r="247" spans="2:23" x14ac:dyDescent="0.2">
      <c r="B247" s="43"/>
      <c r="C247" s="44"/>
      <c r="D247" s="44" t="s">
        <v>93</v>
      </c>
      <c r="E247" s="45"/>
      <c r="F247" s="45"/>
      <c r="G247" s="45" t="s">
        <v>58</v>
      </c>
      <c r="H247" s="45"/>
      <c r="I247" s="44"/>
      <c r="J247" s="44" t="s">
        <v>58</v>
      </c>
      <c r="K247" s="44"/>
      <c r="L247" s="44" t="s">
        <v>76</v>
      </c>
      <c r="M247" s="44"/>
      <c r="N247" s="48"/>
      <c r="O247" s="65">
        <v>0.9</v>
      </c>
      <c r="P247" s="48" t="s">
        <v>78</v>
      </c>
      <c r="Q247" s="44"/>
      <c r="R247" s="69"/>
      <c r="S247" s="123"/>
      <c r="T247" s="44" t="s">
        <v>58</v>
      </c>
      <c r="U247" s="44" t="s">
        <v>160</v>
      </c>
      <c r="V247" s="44" t="s">
        <v>91</v>
      </c>
      <c r="W247" s="49"/>
    </row>
    <row r="248" spans="2:23" ht="25.5" x14ac:dyDescent="0.2">
      <c r="B248" s="43"/>
      <c r="C248" s="44"/>
      <c r="D248" s="44" t="s">
        <v>95</v>
      </c>
      <c r="E248" s="45"/>
      <c r="F248" s="45"/>
      <c r="G248" s="45" t="s">
        <v>148</v>
      </c>
      <c r="H248" s="45"/>
      <c r="I248" s="44"/>
      <c r="J248" s="44" t="s">
        <v>58</v>
      </c>
      <c r="K248" s="44"/>
      <c r="L248" s="44" t="s">
        <v>76</v>
      </c>
      <c r="M248" s="44"/>
      <c r="N248" s="48"/>
      <c r="O248" s="65" t="s">
        <v>220</v>
      </c>
      <c r="P248" s="48" t="s">
        <v>78</v>
      </c>
      <c r="Q248" s="44"/>
      <c r="R248" s="69"/>
      <c r="S248" s="125"/>
      <c r="T248" s="44" t="s">
        <v>58</v>
      </c>
      <c r="U248" s="44" t="s">
        <v>160</v>
      </c>
      <c r="V248" s="44" t="s">
        <v>91</v>
      </c>
      <c r="W248" s="71" t="s">
        <v>221</v>
      </c>
    </row>
    <row r="249" spans="2:23" x14ac:dyDescent="0.2">
      <c r="B249" s="43"/>
      <c r="C249" s="44"/>
      <c r="D249" s="44" t="s">
        <v>97</v>
      </c>
      <c r="E249" s="45"/>
      <c r="F249" s="45"/>
      <c r="G249" s="45" t="s">
        <v>58</v>
      </c>
      <c r="H249" s="45"/>
      <c r="I249" s="44"/>
      <c r="J249" s="44" t="s">
        <v>58</v>
      </c>
      <c r="K249" s="44"/>
      <c r="L249" s="44" t="s">
        <v>76</v>
      </c>
      <c r="M249" s="44"/>
      <c r="N249" s="48"/>
      <c r="O249" s="65">
        <v>3.6</v>
      </c>
      <c r="P249" s="48" t="s">
        <v>78</v>
      </c>
      <c r="Q249" s="44"/>
      <c r="R249" s="69"/>
      <c r="S249" s="122" t="s">
        <v>217</v>
      </c>
      <c r="T249" s="44" t="s">
        <v>58</v>
      </c>
      <c r="U249" s="44" t="s">
        <v>160</v>
      </c>
      <c r="V249" s="44" t="s">
        <v>91</v>
      </c>
      <c r="W249" s="49"/>
    </row>
    <row r="250" spans="2:23" x14ac:dyDescent="0.2">
      <c r="B250" s="43"/>
      <c r="C250" s="44"/>
      <c r="D250" s="44" t="s">
        <v>99</v>
      </c>
      <c r="E250" s="45"/>
      <c r="F250" s="45"/>
      <c r="G250" s="45" t="s">
        <v>58</v>
      </c>
      <c r="H250" s="45"/>
      <c r="I250" s="44"/>
      <c r="J250" s="44" t="s">
        <v>58</v>
      </c>
      <c r="K250" s="44"/>
      <c r="L250" s="44" t="s">
        <v>76</v>
      </c>
      <c r="M250" s="44"/>
      <c r="N250" s="48"/>
      <c r="O250" s="65">
        <v>10</v>
      </c>
      <c r="P250" s="48" t="s">
        <v>78</v>
      </c>
      <c r="Q250" s="44"/>
      <c r="R250" s="69"/>
      <c r="S250" s="123"/>
      <c r="T250" s="44" t="s">
        <v>58</v>
      </c>
      <c r="U250" s="44" t="s">
        <v>160</v>
      </c>
      <c r="V250" s="44" t="s">
        <v>91</v>
      </c>
      <c r="W250" s="49"/>
    </row>
    <row r="251" spans="2:23" ht="13.5" thickBot="1" x14ac:dyDescent="0.25">
      <c r="B251" s="50"/>
      <c r="C251" s="51"/>
      <c r="D251" s="51" t="s">
        <v>100</v>
      </c>
      <c r="E251" s="52"/>
      <c r="F251" s="52"/>
      <c r="G251" s="52" t="s">
        <v>58</v>
      </c>
      <c r="H251" s="52"/>
      <c r="I251" s="51"/>
      <c r="J251" s="51" t="s">
        <v>58</v>
      </c>
      <c r="K251" s="51"/>
      <c r="L251" s="51" t="s">
        <v>76</v>
      </c>
      <c r="M251" s="51"/>
      <c r="N251" s="54"/>
      <c r="O251" s="72">
        <v>10</v>
      </c>
      <c r="P251" s="54" t="s">
        <v>78</v>
      </c>
      <c r="Q251" s="51"/>
      <c r="R251" s="73"/>
      <c r="S251" s="124"/>
      <c r="T251" s="51" t="s">
        <v>58</v>
      </c>
      <c r="U251" s="51" t="s">
        <v>160</v>
      </c>
      <c r="V251" s="51" t="s">
        <v>91</v>
      </c>
      <c r="W251" s="55"/>
    </row>
    <row r="252" spans="2:23" x14ac:dyDescent="0.2">
      <c r="B252" s="31" t="s">
        <v>43</v>
      </c>
      <c r="C252" s="74" t="s">
        <v>237</v>
      </c>
      <c r="D252" s="32" t="s">
        <v>44</v>
      </c>
      <c r="E252" s="33">
        <v>43440</v>
      </c>
      <c r="F252" s="33">
        <v>44900</v>
      </c>
      <c r="G252" s="33">
        <v>43739</v>
      </c>
      <c r="H252" s="33">
        <v>49309</v>
      </c>
      <c r="I252" s="32" t="s">
        <v>46</v>
      </c>
      <c r="J252" s="56">
        <v>75000</v>
      </c>
      <c r="K252" s="32" t="s">
        <v>48</v>
      </c>
      <c r="L252" s="32" t="s">
        <v>49</v>
      </c>
      <c r="M252" s="34">
        <f>268/365</f>
        <v>0.73424657534246573</v>
      </c>
      <c r="N252" s="35" t="s">
        <v>50</v>
      </c>
      <c r="O252" s="35"/>
      <c r="P252" s="35"/>
      <c r="Q252" s="32" t="s">
        <v>223</v>
      </c>
      <c r="R252" s="119" t="s">
        <v>143</v>
      </c>
      <c r="S252" s="32"/>
      <c r="T252" s="32" t="s">
        <v>53</v>
      </c>
      <c r="U252" s="32" t="s">
        <v>54</v>
      </c>
      <c r="V252" s="32" t="s">
        <v>55</v>
      </c>
      <c r="W252" s="36"/>
    </row>
    <row r="253" spans="2:23" x14ac:dyDescent="0.2">
      <c r="B253" s="20"/>
      <c r="C253" s="15"/>
      <c r="D253" s="38" t="s">
        <v>60</v>
      </c>
      <c r="E253" s="37"/>
      <c r="F253" s="37"/>
      <c r="G253" s="37" t="s">
        <v>58</v>
      </c>
      <c r="H253" s="37"/>
      <c r="I253" s="15"/>
      <c r="J253" s="94">
        <v>75000</v>
      </c>
      <c r="K253" s="38" t="s">
        <v>48</v>
      </c>
      <c r="L253" s="38" t="s">
        <v>49</v>
      </c>
      <c r="M253" s="94">
        <v>0</v>
      </c>
      <c r="N253" s="79" t="s">
        <v>50</v>
      </c>
      <c r="O253" s="79"/>
      <c r="P253" s="79"/>
      <c r="Q253" s="38"/>
      <c r="R253" s="120"/>
      <c r="S253" s="38"/>
      <c r="T253" s="15" t="s">
        <v>58</v>
      </c>
      <c r="U253" s="15" t="s">
        <v>54</v>
      </c>
      <c r="V253" s="38" t="s">
        <v>55</v>
      </c>
      <c r="W253" s="42"/>
    </row>
    <row r="254" spans="2:23" x14ac:dyDescent="0.2">
      <c r="B254" s="20"/>
      <c r="C254" s="15"/>
      <c r="D254" s="15" t="s">
        <v>61</v>
      </c>
      <c r="E254" s="37"/>
      <c r="F254" s="37"/>
      <c r="G254" s="37" t="s">
        <v>58</v>
      </c>
      <c r="H254" s="37"/>
      <c r="I254" s="15"/>
      <c r="J254" s="16">
        <v>18750</v>
      </c>
      <c r="K254" s="15" t="s">
        <v>48</v>
      </c>
      <c r="L254" s="15" t="s">
        <v>49</v>
      </c>
      <c r="M254" s="16">
        <v>0</v>
      </c>
      <c r="N254" s="39" t="s">
        <v>50</v>
      </c>
      <c r="O254" s="39"/>
      <c r="P254" s="39"/>
      <c r="Q254" s="15"/>
      <c r="R254" s="120"/>
      <c r="S254" s="15"/>
      <c r="T254" s="15" t="s">
        <v>58</v>
      </c>
      <c r="U254" s="15" t="s">
        <v>54</v>
      </c>
      <c r="V254" s="15" t="s">
        <v>55</v>
      </c>
      <c r="W254" s="40"/>
    </row>
    <row r="255" spans="2:23" x14ac:dyDescent="0.2">
      <c r="B255" s="20"/>
      <c r="C255" s="15"/>
      <c r="D255" s="15" t="s">
        <v>63</v>
      </c>
      <c r="E255" s="37"/>
      <c r="F255" s="37"/>
      <c r="G255" s="37" t="s">
        <v>58</v>
      </c>
      <c r="H255" s="37"/>
      <c r="I255" s="15"/>
      <c r="J255" s="16">
        <v>18750</v>
      </c>
      <c r="K255" s="15" t="s">
        <v>48</v>
      </c>
      <c r="L255" s="15" t="s">
        <v>49</v>
      </c>
      <c r="M255" s="16">
        <v>0</v>
      </c>
      <c r="N255" s="39" t="s">
        <v>50</v>
      </c>
      <c r="O255" s="39"/>
      <c r="P255" s="39"/>
      <c r="Q255" s="15"/>
      <c r="R255" s="120"/>
      <c r="S255" s="15"/>
      <c r="T255" s="15" t="s">
        <v>58</v>
      </c>
      <c r="U255" s="15" t="s">
        <v>54</v>
      </c>
      <c r="V255" s="15" t="s">
        <v>55</v>
      </c>
      <c r="W255" s="40"/>
    </row>
    <row r="256" spans="2:23" x14ac:dyDescent="0.2">
      <c r="B256" s="20"/>
      <c r="C256" s="15"/>
      <c r="D256" s="15" t="s">
        <v>224</v>
      </c>
      <c r="E256" s="37"/>
      <c r="F256" s="37"/>
      <c r="G256" s="37" t="s">
        <v>58</v>
      </c>
      <c r="H256" s="37"/>
      <c r="I256" s="15"/>
      <c r="J256" s="16">
        <v>75000</v>
      </c>
      <c r="K256" s="15" t="s">
        <v>48</v>
      </c>
      <c r="L256" s="15" t="s">
        <v>49</v>
      </c>
      <c r="M256" s="16">
        <v>0</v>
      </c>
      <c r="N256" s="39" t="s">
        <v>50</v>
      </c>
      <c r="O256" s="39"/>
      <c r="P256" s="39"/>
      <c r="Q256" s="15"/>
      <c r="R256" s="120"/>
      <c r="S256" s="63"/>
      <c r="T256" s="15" t="s">
        <v>58</v>
      </c>
      <c r="U256" s="15" t="s">
        <v>54</v>
      </c>
      <c r="V256" s="15" t="s">
        <v>55</v>
      </c>
      <c r="W256" s="40"/>
    </row>
    <row r="257" spans="1:133" ht="15" customHeight="1" x14ac:dyDescent="0.2">
      <c r="B257" s="20"/>
      <c r="C257" s="15"/>
      <c r="D257" s="15" t="s">
        <v>225</v>
      </c>
      <c r="E257" s="37"/>
      <c r="F257" s="37"/>
      <c r="G257" s="37" t="s">
        <v>58</v>
      </c>
      <c r="H257" s="37"/>
      <c r="I257" s="15"/>
      <c r="J257" s="16">
        <v>18750</v>
      </c>
      <c r="K257" s="15" t="s">
        <v>48</v>
      </c>
      <c r="L257" s="15" t="s">
        <v>49</v>
      </c>
      <c r="M257" s="16">
        <v>0</v>
      </c>
      <c r="N257" s="39" t="s">
        <v>50</v>
      </c>
      <c r="O257" s="39"/>
      <c r="P257" s="39"/>
      <c r="Q257" s="15"/>
      <c r="R257" s="120"/>
      <c r="S257" s="63"/>
      <c r="T257" s="15" t="s">
        <v>58</v>
      </c>
      <c r="U257" s="15" t="s">
        <v>54</v>
      </c>
      <c r="V257" s="15" t="s">
        <v>55</v>
      </c>
      <c r="W257" s="40"/>
    </row>
    <row r="258" spans="1:133" x14ac:dyDescent="0.2">
      <c r="B258" s="20"/>
      <c r="C258" s="15"/>
      <c r="D258" s="15" t="s">
        <v>71</v>
      </c>
      <c r="E258" s="37"/>
      <c r="F258" s="37"/>
      <c r="G258" s="37" t="s">
        <v>226</v>
      </c>
      <c r="H258" s="37"/>
      <c r="I258" s="15"/>
      <c r="J258" s="16">
        <v>3000000</v>
      </c>
      <c r="K258" s="15" t="s">
        <v>73</v>
      </c>
      <c r="L258" s="15" t="s">
        <v>49</v>
      </c>
      <c r="M258" s="16">
        <v>0</v>
      </c>
      <c r="N258" s="39" t="s">
        <v>50</v>
      </c>
      <c r="O258" s="39"/>
      <c r="P258" s="39"/>
      <c r="Q258" s="15"/>
      <c r="R258" s="120"/>
      <c r="S258" s="63"/>
      <c r="T258" s="15" t="s">
        <v>58</v>
      </c>
      <c r="U258" s="15" t="s">
        <v>54</v>
      </c>
      <c r="V258" s="15" t="s">
        <v>55</v>
      </c>
      <c r="W258" s="40" t="s">
        <v>227</v>
      </c>
    </row>
    <row r="259" spans="1:133" ht="12.75" customHeight="1" x14ac:dyDescent="0.2">
      <c r="B259" s="20"/>
      <c r="C259" s="15"/>
      <c r="D259" s="15" t="s">
        <v>57</v>
      </c>
      <c r="E259" s="37"/>
      <c r="F259" s="37"/>
      <c r="G259" s="85">
        <v>43739</v>
      </c>
      <c r="H259" s="37"/>
      <c r="I259" s="15"/>
      <c r="J259" s="16">
        <v>37500</v>
      </c>
      <c r="K259" s="15" t="s">
        <v>48</v>
      </c>
      <c r="L259" s="15" t="s">
        <v>49</v>
      </c>
      <c r="M259" s="17">
        <f>24/365</f>
        <v>6.575342465753424E-2</v>
      </c>
      <c r="N259" s="39" t="s">
        <v>50</v>
      </c>
      <c r="O259" s="39"/>
      <c r="P259" s="39"/>
      <c r="Q259" s="15" t="s">
        <v>228</v>
      </c>
      <c r="R259" s="121"/>
      <c r="S259" s="63"/>
      <c r="T259" s="15" t="s">
        <v>58</v>
      </c>
      <c r="U259" s="15" t="s">
        <v>54</v>
      </c>
      <c r="V259" s="15" t="s">
        <v>55</v>
      </c>
      <c r="W259" s="40"/>
    </row>
    <row r="260" spans="1:133" x14ac:dyDescent="0.2">
      <c r="B260" s="43"/>
      <c r="C260" s="44"/>
      <c r="D260" s="44" t="s">
        <v>74</v>
      </c>
      <c r="E260" s="45"/>
      <c r="F260" s="45"/>
      <c r="G260" s="45" t="s">
        <v>58</v>
      </c>
      <c r="H260" s="45"/>
      <c r="I260" s="44"/>
      <c r="J260" s="47" t="s">
        <v>75</v>
      </c>
      <c r="K260" s="44"/>
      <c r="L260" s="44" t="s">
        <v>76</v>
      </c>
      <c r="M260" s="44"/>
      <c r="N260" s="48"/>
      <c r="O260" s="65">
        <v>8.8499999999999995E-2</v>
      </c>
      <c r="P260" s="48" t="s">
        <v>78</v>
      </c>
      <c r="Q260" s="44"/>
      <c r="R260" s="69"/>
      <c r="S260" s="122" t="s">
        <v>143</v>
      </c>
      <c r="T260" s="44" t="s">
        <v>58</v>
      </c>
      <c r="U260" s="44" t="s">
        <v>54</v>
      </c>
      <c r="V260" s="44" t="s">
        <v>79</v>
      </c>
      <c r="W260" s="49" t="s">
        <v>80</v>
      </c>
    </row>
    <row r="261" spans="1:133" x14ac:dyDescent="0.2">
      <c r="B261" s="43"/>
      <c r="C261" s="44"/>
      <c r="D261" s="44" t="s">
        <v>81</v>
      </c>
      <c r="E261" s="45"/>
      <c r="F261" s="45"/>
      <c r="G261" s="45" t="s">
        <v>58</v>
      </c>
      <c r="H261" s="45"/>
      <c r="I261" s="44"/>
      <c r="J261" s="47" t="s">
        <v>58</v>
      </c>
      <c r="K261" s="44"/>
      <c r="L261" s="44" t="s">
        <v>76</v>
      </c>
      <c r="M261" s="44"/>
      <c r="N261" s="48"/>
      <c r="O261" s="65">
        <v>8.8499999999999995E-2</v>
      </c>
      <c r="P261" s="48" t="s">
        <v>78</v>
      </c>
      <c r="Q261" s="44"/>
      <c r="R261" s="69"/>
      <c r="S261" s="123"/>
      <c r="T261" s="44" t="s">
        <v>58</v>
      </c>
      <c r="U261" s="44" t="s">
        <v>54</v>
      </c>
      <c r="V261" s="44" t="s">
        <v>79</v>
      </c>
      <c r="W261" s="49" t="s">
        <v>58</v>
      </c>
    </row>
    <row r="262" spans="1:133" x14ac:dyDescent="0.2">
      <c r="B262" s="43"/>
      <c r="C262" s="44"/>
      <c r="D262" s="44" t="s">
        <v>229</v>
      </c>
      <c r="E262" s="45"/>
      <c r="F262" s="45"/>
      <c r="G262" s="45" t="s">
        <v>58</v>
      </c>
      <c r="H262" s="45"/>
      <c r="I262" s="44"/>
      <c r="J262" s="47" t="s">
        <v>58</v>
      </c>
      <c r="K262" s="44"/>
      <c r="L262" s="44" t="s">
        <v>76</v>
      </c>
      <c r="M262" s="44"/>
      <c r="N262" s="48"/>
      <c r="O262" s="65">
        <v>8.8499999999999995E-2</v>
      </c>
      <c r="P262" s="48" t="s">
        <v>78</v>
      </c>
      <c r="Q262" s="44"/>
      <c r="R262" s="69"/>
      <c r="S262" s="123"/>
      <c r="T262" s="44" t="s">
        <v>58</v>
      </c>
      <c r="U262" s="44" t="s">
        <v>54</v>
      </c>
      <c r="V262" s="44" t="s">
        <v>79</v>
      </c>
      <c r="W262" s="49" t="s">
        <v>58</v>
      </c>
    </row>
    <row r="263" spans="1:133" x14ac:dyDescent="0.2">
      <c r="B263" s="43"/>
      <c r="C263" s="44"/>
      <c r="D263" s="44" t="s">
        <v>82</v>
      </c>
      <c r="E263" s="45"/>
      <c r="F263" s="45"/>
      <c r="G263" s="45" t="s">
        <v>58</v>
      </c>
      <c r="H263" s="45"/>
      <c r="I263" s="44"/>
      <c r="J263" s="47" t="s">
        <v>58</v>
      </c>
      <c r="K263" s="44"/>
      <c r="L263" s="44" t="s">
        <v>76</v>
      </c>
      <c r="M263" s="44"/>
      <c r="N263" s="48"/>
      <c r="O263" s="65">
        <v>4.4200000000000003E-2</v>
      </c>
      <c r="P263" s="48" t="s">
        <v>78</v>
      </c>
      <c r="Q263" s="44"/>
      <c r="R263" s="69"/>
      <c r="S263" s="123"/>
      <c r="T263" s="44" t="s">
        <v>58</v>
      </c>
      <c r="U263" s="44" t="s">
        <v>54</v>
      </c>
      <c r="V263" s="44" t="s">
        <v>79</v>
      </c>
      <c r="W263" s="49" t="s">
        <v>58</v>
      </c>
    </row>
    <row r="264" spans="1:133" s="18" customFormat="1" ht="12.75" customHeight="1" x14ac:dyDescent="0.2">
      <c r="A264" s="2"/>
      <c r="B264" s="43"/>
      <c r="C264" s="44"/>
      <c r="D264" s="44" t="s">
        <v>84</v>
      </c>
      <c r="E264" s="45"/>
      <c r="F264" s="45"/>
      <c r="G264" s="45" t="s">
        <v>58</v>
      </c>
      <c r="H264" s="45"/>
      <c r="I264" s="44"/>
      <c r="J264" s="47" t="s">
        <v>58</v>
      </c>
      <c r="K264" s="44"/>
      <c r="L264" s="44" t="s">
        <v>76</v>
      </c>
      <c r="M264" s="44"/>
      <c r="N264" s="48"/>
      <c r="O264" s="65">
        <v>8.8499999999999995E-2</v>
      </c>
      <c r="P264" s="48" t="s">
        <v>78</v>
      </c>
      <c r="Q264" s="44"/>
      <c r="R264" s="69"/>
      <c r="S264" s="123"/>
      <c r="T264" s="44" t="s">
        <v>58</v>
      </c>
      <c r="U264" s="44" t="s">
        <v>54</v>
      </c>
      <c r="V264" s="44" t="s">
        <v>79</v>
      </c>
      <c r="W264" s="49" t="s">
        <v>58</v>
      </c>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row>
    <row r="265" spans="1:133" s="18" customFormat="1" x14ac:dyDescent="0.2">
      <c r="A265" s="2"/>
      <c r="B265" s="43"/>
      <c r="C265" s="44"/>
      <c r="D265" s="44" t="s">
        <v>230</v>
      </c>
      <c r="E265" s="45"/>
      <c r="F265" s="45"/>
      <c r="G265" s="45" t="s">
        <v>58</v>
      </c>
      <c r="H265" s="45"/>
      <c r="I265" s="44"/>
      <c r="J265" s="47" t="s">
        <v>58</v>
      </c>
      <c r="K265" s="44"/>
      <c r="L265" s="44" t="s">
        <v>76</v>
      </c>
      <c r="M265" s="44"/>
      <c r="N265" s="48"/>
      <c r="O265" s="65">
        <v>4.4200000000000003E-2</v>
      </c>
      <c r="P265" s="48" t="s">
        <v>78</v>
      </c>
      <c r="Q265" s="44"/>
      <c r="R265" s="69"/>
      <c r="S265" s="123"/>
      <c r="T265" s="44" t="s">
        <v>58</v>
      </c>
      <c r="U265" s="44" t="s">
        <v>54</v>
      </c>
      <c r="V265" s="44" t="s">
        <v>79</v>
      </c>
      <c r="W265" s="49" t="s">
        <v>58</v>
      </c>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row>
    <row r="266" spans="1:133" s="18" customFormat="1" x14ac:dyDescent="0.2">
      <c r="A266" s="2"/>
      <c r="B266" s="43"/>
      <c r="C266" s="44"/>
      <c r="D266" s="44" t="s">
        <v>231</v>
      </c>
      <c r="E266" s="45"/>
      <c r="F266" s="45"/>
      <c r="G266" s="45" t="s">
        <v>58</v>
      </c>
      <c r="H266" s="45"/>
      <c r="I266" s="44"/>
      <c r="J266" s="47" t="s">
        <v>58</v>
      </c>
      <c r="K266" s="44"/>
      <c r="L266" s="44" t="s">
        <v>76</v>
      </c>
      <c r="M266" s="44"/>
      <c r="N266" s="48"/>
      <c r="O266" s="65">
        <v>4.4200000000000003E-2</v>
      </c>
      <c r="P266" s="48" t="s">
        <v>78</v>
      </c>
      <c r="Q266" s="44"/>
      <c r="R266" s="69"/>
      <c r="S266" s="123"/>
      <c r="T266" s="44" t="s">
        <v>58</v>
      </c>
      <c r="U266" s="44" t="s">
        <v>54</v>
      </c>
      <c r="V266" s="44" t="s">
        <v>79</v>
      </c>
      <c r="W266" s="49" t="s">
        <v>58</v>
      </c>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row>
    <row r="267" spans="1:133" s="18" customFormat="1" x14ac:dyDescent="0.2">
      <c r="A267" s="2"/>
      <c r="B267" s="43"/>
      <c r="C267" s="44"/>
      <c r="D267" s="44" t="s">
        <v>232</v>
      </c>
      <c r="E267" s="45"/>
      <c r="F267" s="45"/>
      <c r="G267" s="45" t="s">
        <v>58</v>
      </c>
      <c r="H267" s="45"/>
      <c r="I267" s="44"/>
      <c r="J267" s="47" t="s">
        <v>58</v>
      </c>
      <c r="K267" s="44"/>
      <c r="L267" s="44" t="s">
        <v>76</v>
      </c>
      <c r="M267" s="44"/>
      <c r="N267" s="48"/>
      <c r="O267" s="65">
        <v>4.4200000000000003E-2</v>
      </c>
      <c r="P267" s="48" t="s">
        <v>78</v>
      </c>
      <c r="Q267" s="44"/>
      <c r="R267" s="69"/>
      <c r="S267" s="123"/>
      <c r="T267" s="44" t="s">
        <v>58</v>
      </c>
      <c r="U267" s="44" t="s">
        <v>54</v>
      </c>
      <c r="V267" s="44" t="s">
        <v>79</v>
      </c>
      <c r="W267" s="49" t="s">
        <v>58</v>
      </c>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row>
    <row r="268" spans="1:133" s="18" customFormat="1" x14ac:dyDescent="0.2">
      <c r="A268" s="2"/>
      <c r="B268" s="43"/>
      <c r="C268" s="44"/>
      <c r="D268" s="44" t="s">
        <v>233</v>
      </c>
      <c r="E268" s="45"/>
      <c r="F268" s="45"/>
      <c r="G268" s="45" t="s">
        <v>58</v>
      </c>
      <c r="H268" s="45"/>
      <c r="I268" s="44"/>
      <c r="J268" s="47" t="s">
        <v>58</v>
      </c>
      <c r="K268" s="44"/>
      <c r="L268" s="44" t="s">
        <v>76</v>
      </c>
      <c r="M268" s="44"/>
      <c r="N268" s="48"/>
      <c r="O268" s="65">
        <v>4.4200000000000003E-2</v>
      </c>
      <c r="P268" s="48" t="s">
        <v>78</v>
      </c>
      <c r="Q268" s="44"/>
      <c r="R268" s="69"/>
      <c r="S268" s="123"/>
      <c r="T268" s="44" t="s">
        <v>58</v>
      </c>
      <c r="U268" s="44" t="s">
        <v>54</v>
      </c>
      <c r="V268" s="44" t="s">
        <v>79</v>
      </c>
      <c r="W268" s="49" t="s">
        <v>58</v>
      </c>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row>
    <row r="269" spans="1:133" s="18" customFormat="1" x14ac:dyDescent="0.2">
      <c r="A269" s="2"/>
      <c r="B269" s="43"/>
      <c r="C269" s="44"/>
      <c r="D269" s="44" t="s">
        <v>234</v>
      </c>
      <c r="E269" s="45"/>
      <c r="F269" s="45"/>
      <c r="G269" s="45" t="s">
        <v>58</v>
      </c>
      <c r="H269" s="45"/>
      <c r="I269" s="44"/>
      <c r="J269" s="47" t="s">
        <v>58</v>
      </c>
      <c r="K269" s="44"/>
      <c r="L269" s="44" t="s">
        <v>76</v>
      </c>
      <c r="M269" s="44"/>
      <c r="N269" s="48"/>
      <c r="O269" s="65">
        <v>4.4200000000000003E-2</v>
      </c>
      <c r="P269" s="48" t="s">
        <v>78</v>
      </c>
      <c r="Q269" s="44"/>
      <c r="R269" s="69"/>
      <c r="S269" s="123"/>
      <c r="T269" s="44" t="s">
        <v>58</v>
      </c>
      <c r="U269" s="44" t="s">
        <v>54</v>
      </c>
      <c r="V269" s="44" t="s">
        <v>79</v>
      </c>
      <c r="W269" s="49" t="s">
        <v>58</v>
      </c>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row>
    <row r="270" spans="1:133" s="18" customFormat="1" x14ac:dyDescent="0.2">
      <c r="A270" s="2"/>
      <c r="B270" s="43"/>
      <c r="C270" s="44"/>
      <c r="D270" s="44" t="s">
        <v>88</v>
      </c>
      <c r="E270" s="45"/>
      <c r="F270" s="45"/>
      <c r="G270" s="45" t="s">
        <v>226</v>
      </c>
      <c r="H270" s="45"/>
      <c r="I270" s="44"/>
      <c r="J270" s="47" t="s">
        <v>58</v>
      </c>
      <c r="K270" s="44"/>
      <c r="L270" s="44" t="s">
        <v>76</v>
      </c>
      <c r="M270" s="44"/>
      <c r="N270" s="48"/>
      <c r="O270" s="65">
        <v>0.92</v>
      </c>
      <c r="P270" s="48" t="s">
        <v>78</v>
      </c>
      <c r="Q270" s="44"/>
      <c r="R270" s="69"/>
      <c r="S270" s="123"/>
      <c r="T270" s="44" t="s">
        <v>58</v>
      </c>
      <c r="U270" s="44" t="s">
        <v>54</v>
      </c>
      <c r="V270" s="44" t="s">
        <v>91</v>
      </c>
      <c r="W270" s="49" t="s">
        <v>227</v>
      </c>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row>
    <row r="271" spans="1:133" s="18" customFormat="1" x14ac:dyDescent="0.2">
      <c r="A271" s="2"/>
      <c r="B271" s="43"/>
      <c r="C271" s="44"/>
      <c r="D271" s="44" t="s">
        <v>93</v>
      </c>
      <c r="E271" s="45"/>
      <c r="F271" s="45"/>
      <c r="G271" s="46">
        <v>43739</v>
      </c>
      <c r="H271" s="45"/>
      <c r="I271" s="44"/>
      <c r="J271" s="44" t="s">
        <v>58</v>
      </c>
      <c r="K271" s="44"/>
      <c r="L271" s="44" t="s">
        <v>76</v>
      </c>
      <c r="M271" s="44"/>
      <c r="N271" s="48"/>
      <c r="O271" s="65">
        <v>0.92</v>
      </c>
      <c r="P271" s="48" t="s">
        <v>78</v>
      </c>
      <c r="Q271" s="44"/>
      <c r="R271" s="69"/>
      <c r="S271" s="123"/>
      <c r="T271" s="44" t="s">
        <v>58</v>
      </c>
      <c r="U271" s="44" t="s">
        <v>54</v>
      </c>
      <c r="V271" s="44" t="s">
        <v>91</v>
      </c>
      <c r="W271" s="49"/>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row>
    <row r="272" spans="1:133" s="18" customFormat="1" x14ac:dyDescent="0.2">
      <c r="A272" s="2"/>
      <c r="B272" s="43"/>
      <c r="C272" s="44"/>
      <c r="D272" s="44" t="s">
        <v>95</v>
      </c>
      <c r="E272" s="45"/>
      <c r="F272" s="45"/>
      <c r="G272" s="45" t="s">
        <v>58</v>
      </c>
      <c r="H272" s="45"/>
      <c r="I272" s="44"/>
      <c r="J272" s="44" t="s">
        <v>58</v>
      </c>
      <c r="K272" s="44"/>
      <c r="L272" s="44" t="s">
        <v>76</v>
      </c>
      <c r="M272" s="44"/>
      <c r="N272" s="48"/>
      <c r="O272" s="65">
        <v>1.83</v>
      </c>
      <c r="P272" s="48" t="s">
        <v>78</v>
      </c>
      <c r="Q272" s="44"/>
      <c r="R272" s="69"/>
      <c r="S272" s="123"/>
      <c r="T272" s="44" t="s">
        <v>58</v>
      </c>
      <c r="U272" s="44" t="s">
        <v>54</v>
      </c>
      <c r="V272" s="44" t="s">
        <v>91</v>
      </c>
      <c r="W272" s="49"/>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row>
    <row r="273" spans="1:133" s="18" customFormat="1" x14ac:dyDescent="0.2">
      <c r="A273" s="2"/>
      <c r="B273" s="43"/>
      <c r="C273" s="44"/>
      <c r="D273" s="44" t="s">
        <v>235</v>
      </c>
      <c r="E273" s="45"/>
      <c r="F273" s="45"/>
      <c r="G273" s="45" t="s">
        <v>58</v>
      </c>
      <c r="H273" s="45"/>
      <c r="I273" s="44"/>
      <c r="J273" s="44" t="s">
        <v>58</v>
      </c>
      <c r="K273" s="44"/>
      <c r="L273" s="44" t="s">
        <v>76</v>
      </c>
      <c r="M273" s="44"/>
      <c r="N273" s="48"/>
      <c r="O273" s="65">
        <v>0.92</v>
      </c>
      <c r="P273" s="48" t="s">
        <v>78</v>
      </c>
      <c r="Q273" s="44"/>
      <c r="R273" s="69"/>
      <c r="S273" s="123"/>
      <c r="T273" s="44" t="s">
        <v>58</v>
      </c>
      <c r="U273" s="44" t="s">
        <v>54</v>
      </c>
      <c r="V273" s="44" t="s">
        <v>91</v>
      </c>
      <c r="W273" s="49"/>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row>
    <row r="274" spans="1:133" s="18" customFormat="1" x14ac:dyDescent="0.2">
      <c r="A274" s="2"/>
      <c r="B274" s="43"/>
      <c r="C274" s="44"/>
      <c r="D274" s="44" t="s">
        <v>97</v>
      </c>
      <c r="E274" s="45"/>
      <c r="F274" s="45"/>
      <c r="G274" s="45" t="s">
        <v>58</v>
      </c>
      <c r="H274" s="45"/>
      <c r="I274" s="44"/>
      <c r="J274" s="44" t="s">
        <v>58</v>
      </c>
      <c r="K274" s="44"/>
      <c r="L274" s="44" t="s">
        <v>76</v>
      </c>
      <c r="M274" s="44"/>
      <c r="N274" s="48"/>
      <c r="O274" s="65">
        <v>3.67</v>
      </c>
      <c r="P274" s="48" t="s">
        <v>78</v>
      </c>
      <c r="Q274" s="44"/>
      <c r="R274" s="69"/>
      <c r="S274" s="123"/>
      <c r="T274" s="44" t="s">
        <v>58</v>
      </c>
      <c r="U274" s="44" t="s">
        <v>54</v>
      </c>
      <c r="V274" s="44" t="s">
        <v>91</v>
      </c>
      <c r="W274" s="49"/>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row>
    <row r="275" spans="1:133" s="18" customFormat="1" x14ac:dyDescent="0.2">
      <c r="A275" s="2"/>
      <c r="B275" s="43"/>
      <c r="C275" s="44"/>
      <c r="D275" s="44" t="s">
        <v>99</v>
      </c>
      <c r="E275" s="45"/>
      <c r="F275" s="45"/>
      <c r="G275" s="45" t="s">
        <v>58</v>
      </c>
      <c r="H275" s="45"/>
      <c r="I275" s="44"/>
      <c r="J275" s="44" t="s">
        <v>58</v>
      </c>
      <c r="K275" s="44"/>
      <c r="L275" s="44" t="s">
        <v>76</v>
      </c>
      <c r="M275" s="44"/>
      <c r="N275" s="48"/>
      <c r="O275" s="65">
        <v>10.18</v>
      </c>
      <c r="P275" s="48" t="s">
        <v>78</v>
      </c>
      <c r="Q275" s="44"/>
      <c r="R275" s="69"/>
      <c r="S275" s="123"/>
      <c r="T275" s="44" t="s">
        <v>58</v>
      </c>
      <c r="U275" s="44" t="s">
        <v>54</v>
      </c>
      <c r="V275" s="44" t="s">
        <v>91</v>
      </c>
      <c r="W275" s="49"/>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row>
    <row r="276" spans="1:133" ht="15" customHeight="1" x14ac:dyDescent="0.2">
      <c r="B276" s="43"/>
      <c r="C276" s="44"/>
      <c r="D276" s="44" t="s">
        <v>100</v>
      </c>
      <c r="E276" s="45"/>
      <c r="F276" s="45"/>
      <c r="G276" s="45" t="s">
        <v>58</v>
      </c>
      <c r="H276" s="45"/>
      <c r="I276" s="44"/>
      <c r="J276" s="44" t="s">
        <v>58</v>
      </c>
      <c r="K276" s="44"/>
      <c r="L276" s="44" t="s">
        <v>76</v>
      </c>
      <c r="M276" s="44"/>
      <c r="N276" s="48"/>
      <c r="O276" s="65">
        <v>10.18</v>
      </c>
      <c r="P276" s="48" t="s">
        <v>78</v>
      </c>
      <c r="Q276" s="44"/>
      <c r="R276" s="69"/>
      <c r="S276" s="123"/>
      <c r="T276" s="44" t="s">
        <v>58</v>
      </c>
      <c r="U276" s="44" t="s">
        <v>54</v>
      </c>
      <c r="V276" s="44" t="s">
        <v>91</v>
      </c>
      <c r="W276" s="49"/>
    </row>
    <row r="277" spans="1:133" ht="13.5" thickBot="1" x14ac:dyDescent="0.25">
      <c r="B277" s="50"/>
      <c r="C277" s="51"/>
      <c r="D277" s="51" t="s">
        <v>236</v>
      </c>
      <c r="E277" s="52"/>
      <c r="F277" s="52"/>
      <c r="G277" s="52" t="s">
        <v>58</v>
      </c>
      <c r="H277" s="52"/>
      <c r="I277" s="51"/>
      <c r="J277" s="51" t="s">
        <v>58</v>
      </c>
      <c r="K277" s="51"/>
      <c r="L277" s="51" t="s">
        <v>76</v>
      </c>
      <c r="M277" s="51"/>
      <c r="N277" s="54"/>
      <c r="O277" s="72">
        <v>10.18</v>
      </c>
      <c r="P277" s="54" t="s">
        <v>78</v>
      </c>
      <c r="Q277" s="51"/>
      <c r="R277" s="73"/>
      <c r="S277" s="124"/>
      <c r="T277" s="51" t="s">
        <v>58</v>
      </c>
      <c r="U277" s="51" t="s">
        <v>54</v>
      </c>
      <c r="V277" s="51" t="s">
        <v>91</v>
      </c>
      <c r="W277" s="55"/>
    </row>
    <row r="278" spans="1:133" ht="12.75" customHeight="1" x14ac:dyDescent="0.2">
      <c r="B278" s="31" t="s">
        <v>43</v>
      </c>
      <c r="C278" s="74" t="s">
        <v>240</v>
      </c>
      <c r="D278" s="32" t="s">
        <v>44</v>
      </c>
      <c r="E278" s="33">
        <v>45223</v>
      </c>
      <c r="F278" s="33" t="s">
        <v>157</v>
      </c>
      <c r="G278" s="33">
        <v>45224</v>
      </c>
      <c r="H278" s="33">
        <v>45657</v>
      </c>
      <c r="I278" s="32" t="s">
        <v>46</v>
      </c>
      <c r="J278" s="56">
        <v>4000</v>
      </c>
      <c r="K278" s="32" t="s">
        <v>48</v>
      </c>
      <c r="L278" s="32" t="s">
        <v>49</v>
      </c>
      <c r="M278" s="34">
        <f>450/365</f>
        <v>1.2328767123287672</v>
      </c>
      <c r="N278" s="35" t="s">
        <v>50</v>
      </c>
      <c r="O278" s="57"/>
      <c r="P278" s="35"/>
      <c r="Q278" s="32" t="s">
        <v>238</v>
      </c>
      <c r="R278" s="119" t="s">
        <v>239</v>
      </c>
      <c r="S278" s="32"/>
      <c r="T278" s="32" t="s">
        <v>53</v>
      </c>
      <c r="U278" s="32" t="s">
        <v>160</v>
      </c>
      <c r="V278" s="32" t="s">
        <v>55</v>
      </c>
      <c r="W278" s="36"/>
    </row>
    <row r="279" spans="1:133" x14ac:dyDescent="0.2">
      <c r="B279" s="20"/>
      <c r="C279" s="15"/>
      <c r="D279" s="15" t="s">
        <v>63</v>
      </c>
      <c r="E279" s="37"/>
      <c r="F279" s="37"/>
      <c r="G279" s="37"/>
      <c r="H279" s="37"/>
      <c r="I279" s="15"/>
      <c r="J279" s="16">
        <v>1000</v>
      </c>
      <c r="K279" s="15" t="s">
        <v>48</v>
      </c>
      <c r="L279" s="15" t="s">
        <v>49</v>
      </c>
      <c r="M279" s="16">
        <v>0</v>
      </c>
      <c r="N279" s="39" t="s">
        <v>50</v>
      </c>
      <c r="O279" s="19"/>
      <c r="P279" s="39"/>
      <c r="Q279" s="15"/>
      <c r="R279" s="121"/>
      <c r="S279" s="15"/>
      <c r="T279" s="15" t="s">
        <v>58</v>
      </c>
      <c r="U279" s="15" t="s">
        <v>160</v>
      </c>
      <c r="V279" s="15" t="s">
        <v>55</v>
      </c>
      <c r="W279" s="40"/>
    </row>
    <row r="280" spans="1:133" x14ac:dyDescent="0.2">
      <c r="B280" s="20"/>
      <c r="C280" s="15"/>
      <c r="D280" s="15" t="s">
        <v>60</v>
      </c>
      <c r="E280" s="37"/>
      <c r="F280" s="37"/>
      <c r="G280" s="37"/>
      <c r="H280" s="37"/>
      <c r="I280" s="15"/>
      <c r="J280" s="16">
        <v>4000</v>
      </c>
      <c r="K280" s="15" t="s">
        <v>48</v>
      </c>
      <c r="L280" s="15" t="s">
        <v>49</v>
      </c>
      <c r="M280" s="16">
        <v>0</v>
      </c>
      <c r="N280" s="39" t="s">
        <v>50</v>
      </c>
      <c r="O280" s="19"/>
      <c r="P280" s="39"/>
      <c r="Q280" s="15"/>
      <c r="R280" s="121"/>
      <c r="S280" s="63"/>
      <c r="T280" s="15" t="s">
        <v>58</v>
      </c>
      <c r="U280" s="15" t="s">
        <v>160</v>
      </c>
      <c r="V280" s="15" t="s">
        <v>55</v>
      </c>
      <c r="W280" s="40"/>
    </row>
    <row r="281" spans="1:133" x14ac:dyDescent="0.2">
      <c r="B281" s="20"/>
      <c r="C281" s="15"/>
      <c r="D281" s="15" t="s">
        <v>61</v>
      </c>
      <c r="E281" s="37"/>
      <c r="F281" s="37"/>
      <c r="G281" s="37"/>
      <c r="H281" s="37"/>
      <c r="I281" s="15"/>
      <c r="J281" s="16">
        <v>1000</v>
      </c>
      <c r="K281" s="15" t="s">
        <v>48</v>
      </c>
      <c r="L281" s="15" t="s">
        <v>49</v>
      </c>
      <c r="M281" s="16">
        <v>0</v>
      </c>
      <c r="N281" s="39" t="s">
        <v>50</v>
      </c>
      <c r="O281" s="19"/>
      <c r="P281" s="39"/>
      <c r="Q281" s="15"/>
      <c r="R281" s="121"/>
      <c r="S281" s="63"/>
      <c r="T281" s="15" t="s">
        <v>58</v>
      </c>
      <c r="U281" s="15" t="s">
        <v>160</v>
      </c>
      <c r="V281" s="15" t="s">
        <v>55</v>
      </c>
      <c r="W281" s="40"/>
    </row>
    <row r="282" spans="1:133" x14ac:dyDescent="0.2">
      <c r="B282" s="20"/>
      <c r="C282" s="15"/>
      <c r="D282" s="15" t="s">
        <v>71</v>
      </c>
      <c r="E282" s="37"/>
      <c r="F282" s="37"/>
      <c r="G282" s="37"/>
      <c r="H282" s="37"/>
      <c r="I282" s="15"/>
      <c r="J282" s="16">
        <v>160000</v>
      </c>
      <c r="K282" s="15" t="s">
        <v>73</v>
      </c>
      <c r="L282" s="15" t="s">
        <v>49</v>
      </c>
      <c r="M282" s="81">
        <v>0</v>
      </c>
      <c r="N282" s="39" t="s">
        <v>50</v>
      </c>
      <c r="O282" s="19"/>
      <c r="P282" s="39"/>
      <c r="Q282" s="15"/>
      <c r="R282" s="121"/>
      <c r="S282" s="63"/>
      <c r="T282" s="15" t="s">
        <v>58</v>
      </c>
      <c r="U282" s="15" t="s">
        <v>160</v>
      </c>
      <c r="V282" s="15" t="s">
        <v>55</v>
      </c>
      <c r="W282" s="40"/>
    </row>
    <row r="283" spans="1:133" s="18" customFormat="1" ht="12.75" customHeight="1" x14ac:dyDescent="0.2">
      <c r="A283" s="2"/>
      <c r="B283" s="43"/>
      <c r="C283" s="44"/>
      <c r="D283" s="44" t="s">
        <v>74</v>
      </c>
      <c r="E283" s="45"/>
      <c r="F283" s="45"/>
      <c r="G283" s="45"/>
      <c r="H283" s="45"/>
      <c r="I283" s="44"/>
      <c r="J283" s="47" t="s">
        <v>75</v>
      </c>
      <c r="K283" s="44"/>
      <c r="L283" s="44" t="s">
        <v>76</v>
      </c>
      <c r="M283" s="47"/>
      <c r="N283" s="48"/>
      <c r="O283" s="48">
        <v>0.10390000000000001</v>
      </c>
      <c r="P283" s="48" t="s">
        <v>78</v>
      </c>
      <c r="Q283" s="44"/>
      <c r="R283" s="95"/>
      <c r="S283" s="122" t="s">
        <v>239</v>
      </c>
      <c r="T283" s="44" t="s">
        <v>58</v>
      </c>
      <c r="U283" s="44" t="s">
        <v>160</v>
      </c>
      <c r="V283" s="44" t="s">
        <v>79</v>
      </c>
      <c r="W283" s="49" t="s">
        <v>80</v>
      </c>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row>
    <row r="284" spans="1:133" s="18" customFormat="1" x14ac:dyDescent="0.2">
      <c r="A284" s="2"/>
      <c r="B284" s="43"/>
      <c r="C284" s="44"/>
      <c r="D284" s="44" t="s">
        <v>81</v>
      </c>
      <c r="E284" s="45"/>
      <c r="F284" s="45"/>
      <c r="G284" s="45"/>
      <c r="H284" s="45"/>
      <c r="I284" s="44"/>
      <c r="J284" s="47" t="s">
        <v>58</v>
      </c>
      <c r="K284" s="44"/>
      <c r="L284" s="44" t="s">
        <v>76</v>
      </c>
      <c r="M284" s="47"/>
      <c r="N284" s="48"/>
      <c r="O284" s="48">
        <v>0.10390000000000001</v>
      </c>
      <c r="P284" s="48" t="s">
        <v>78</v>
      </c>
      <c r="Q284" s="44"/>
      <c r="R284" s="95"/>
      <c r="S284" s="123"/>
      <c r="T284" s="44" t="s">
        <v>58</v>
      </c>
      <c r="U284" s="44" t="s">
        <v>160</v>
      </c>
      <c r="V284" s="44" t="s">
        <v>79</v>
      </c>
      <c r="W284" s="49" t="s">
        <v>58</v>
      </c>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row>
    <row r="285" spans="1:133" s="18" customFormat="1" x14ac:dyDescent="0.2">
      <c r="A285" s="2"/>
      <c r="B285" s="43"/>
      <c r="C285" s="44"/>
      <c r="D285" s="44" t="s">
        <v>82</v>
      </c>
      <c r="E285" s="45"/>
      <c r="F285" s="45"/>
      <c r="G285" s="45"/>
      <c r="H285" s="45"/>
      <c r="I285" s="44"/>
      <c r="J285" s="47" t="s">
        <v>58</v>
      </c>
      <c r="K285" s="44"/>
      <c r="L285" s="44" t="s">
        <v>76</v>
      </c>
      <c r="M285" s="47"/>
      <c r="N285" s="48"/>
      <c r="O285" s="48">
        <v>5.1900000000000002E-2</v>
      </c>
      <c r="P285" s="48" t="s">
        <v>78</v>
      </c>
      <c r="Q285" s="44"/>
      <c r="R285" s="95"/>
      <c r="S285" s="123"/>
      <c r="T285" s="44" t="s">
        <v>58</v>
      </c>
      <c r="U285" s="44" t="s">
        <v>160</v>
      </c>
      <c r="V285" s="44" t="s">
        <v>79</v>
      </c>
      <c r="W285" s="49" t="s">
        <v>58</v>
      </c>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row>
    <row r="286" spans="1:133" s="18" customFormat="1" x14ac:dyDescent="0.2">
      <c r="A286" s="2"/>
      <c r="B286" s="43"/>
      <c r="C286" s="44"/>
      <c r="D286" s="44" t="s">
        <v>84</v>
      </c>
      <c r="E286" s="45"/>
      <c r="F286" s="45"/>
      <c r="G286" s="45"/>
      <c r="H286" s="45"/>
      <c r="I286" s="44"/>
      <c r="J286" s="47" t="s">
        <v>58</v>
      </c>
      <c r="K286" s="44"/>
      <c r="L286" s="44" t="s">
        <v>76</v>
      </c>
      <c r="M286" s="47"/>
      <c r="N286" s="48"/>
      <c r="O286" s="48">
        <v>0.10390000000000001</v>
      </c>
      <c r="P286" s="48" t="s">
        <v>78</v>
      </c>
      <c r="Q286" s="44"/>
      <c r="R286" s="95"/>
      <c r="S286" s="123"/>
      <c r="T286" s="44" t="s">
        <v>58</v>
      </c>
      <c r="U286" s="44" t="s">
        <v>160</v>
      </c>
      <c r="V286" s="44" t="s">
        <v>79</v>
      </c>
      <c r="W286" s="49" t="s">
        <v>58</v>
      </c>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row>
    <row r="287" spans="1:133" s="18" customFormat="1" x14ac:dyDescent="0.2">
      <c r="A287" s="2"/>
      <c r="B287" s="43"/>
      <c r="C287" s="44"/>
      <c r="D287" s="44" t="s">
        <v>85</v>
      </c>
      <c r="E287" s="45"/>
      <c r="F287" s="45"/>
      <c r="G287" s="45"/>
      <c r="H287" s="45"/>
      <c r="I287" s="44"/>
      <c r="J287" s="47" t="s">
        <v>58</v>
      </c>
      <c r="K287" s="44"/>
      <c r="L287" s="44" t="s">
        <v>76</v>
      </c>
      <c r="M287" s="47"/>
      <c r="N287" s="48"/>
      <c r="O287" s="48">
        <v>5.1900000000000002E-2</v>
      </c>
      <c r="P287" s="48" t="s">
        <v>78</v>
      </c>
      <c r="Q287" s="44"/>
      <c r="R287" s="95"/>
      <c r="S287" s="123"/>
      <c r="T287" s="44" t="s">
        <v>58</v>
      </c>
      <c r="U287" s="44" t="s">
        <v>160</v>
      </c>
      <c r="V287" s="44" t="s">
        <v>79</v>
      </c>
      <c r="W287" s="49" t="s">
        <v>58</v>
      </c>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row>
    <row r="288" spans="1:133" s="18" customFormat="1" x14ac:dyDescent="0.2">
      <c r="A288" s="2"/>
      <c r="B288" s="43"/>
      <c r="C288" s="44"/>
      <c r="D288" s="44" t="s">
        <v>87</v>
      </c>
      <c r="E288" s="45"/>
      <c r="F288" s="45"/>
      <c r="G288" s="45"/>
      <c r="H288" s="45"/>
      <c r="I288" s="44"/>
      <c r="J288" s="47" t="s">
        <v>58</v>
      </c>
      <c r="K288" s="44"/>
      <c r="L288" s="44" t="s">
        <v>76</v>
      </c>
      <c r="M288" s="47"/>
      <c r="N288" s="48"/>
      <c r="O288" s="48">
        <v>5.1900000000000002E-2</v>
      </c>
      <c r="P288" s="48" t="s">
        <v>78</v>
      </c>
      <c r="Q288" s="44"/>
      <c r="R288" s="95"/>
      <c r="S288" s="123"/>
      <c r="T288" s="44" t="s">
        <v>58</v>
      </c>
      <c r="U288" s="44" t="s">
        <v>160</v>
      </c>
      <c r="V288" s="44" t="s">
        <v>79</v>
      </c>
      <c r="W288" s="49" t="s">
        <v>58</v>
      </c>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row>
    <row r="289" spans="1:133" s="18" customFormat="1" x14ac:dyDescent="0.2">
      <c r="A289" s="2"/>
      <c r="B289" s="43"/>
      <c r="C289" s="44"/>
      <c r="D289" s="44" t="s">
        <v>88</v>
      </c>
      <c r="E289" s="45"/>
      <c r="F289" s="45"/>
      <c r="G289" s="45"/>
      <c r="H289" s="45"/>
      <c r="I289" s="44"/>
      <c r="J289" s="47" t="s">
        <v>58</v>
      </c>
      <c r="K289" s="44"/>
      <c r="L289" s="44" t="s">
        <v>76</v>
      </c>
      <c r="M289" s="47"/>
      <c r="N289" s="48"/>
      <c r="O289" s="48">
        <v>1.0633999999999999</v>
      </c>
      <c r="P289" s="48" t="s">
        <v>78</v>
      </c>
      <c r="Q289" s="44"/>
      <c r="R289" s="95"/>
      <c r="S289" s="123"/>
      <c r="T289" s="44" t="s">
        <v>58</v>
      </c>
      <c r="U289" s="44" t="s">
        <v>160</v>
      </c>
      <c r="V289" s="44" t="s">
        <v>91</v>
      </c>
      <c r="W289" s="49"/>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row>
    <row r="290" spans="1:133" s="18" customFormat="1" x14ac:dyDescent="0.2">
      <c r="A290" s="2"/>
      <c r="B290" s="43"/>
      <c r="C290" s="44"/>
      <c r="D290" s="44" t="s">
        <v>93</v>
      </c>
      <c r="E290" s="45"/>
      <c r="F290" s="45"/>
      <c r="G290" s="45"/>
      <c r="H290" s="45"/>
      <c r="I290" s="44"/>
      <c r="J290" s="47" t="s">
        <v>58</v>
      </c>
      <c r="K290" s="44"/>
      <c r="L290" s="44" t="s">
        <v>76</v>
      </c>
      <c r="M290" s="47"/>
      <c r="N290" s="48"/>
      <c r="O290" s="48">
        <v>1.0633999999999999</v>
      </c>
      <c r="P290" s="48" t="s">
        <v>78</v>
      </c>
      <c r="Q290" s="44"/>
      <c r="R290" s="95"/>
      <c r="S290" s="123"/>
      <c r="T290" s="44" t="s">
        <v>58</v>
      </c>
      <c r="U290" s="44" t="s">
        <v>160</v>
      </c>
      <c r="V290" s="44" t="s">
        <v>91</v>
      </c>
      <c r="W290" s="49"/>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row>
    <row r="291" spans="1:133" s="18" customFormat="1" x14ac:dyDescent="0.2">
      <c r="A291" s="2"/>
      <c r="B291" s="43"/>
      <c r="C291" s="44"/>
      <c r="D291" s="44" t="s">
        <v>95</v>
      </c>
      <c r="E291" s="45"/>
      <c r="F291" s="45"/>
      <c r="G291" s="45"/>
      <c r="H291" s="45"/>
      <c r="I291" s="44"/>
      <c r="J291" s="47" t="s">
        <v>58</v>
      </c>
      <c r="K291" s="44"/>
      <c r="L291" s="44" t="s">
        <v>76</v>
      </c>
      <c r="M291" s="47"/>
      <c r="N291" s="48"/>
      <c r="O291" s="48">
        <f>O290*2</f>
        <v>2.1267999999999998</v>
      </c>
      <c r="P291" s="48" t="s">
        <v>78</v>
      </c>
      <c r="Q291" s="44"/>
      <c r="R291" s="95"/>
      <c r="S291" s="123"/>
      <c r="T291" s="44" t="s">
        <v>58</v>
      </c>
      <c r="U291" s="44" t="s">
        <v>160</v>
      </c>
      <c r="V291" s="44" t="s">
        <v>91</v>
      </c>
      <c r="W291" s="49"/>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row>
    <row r="292" spans="1:133" s="18" customFormat="1" x14ac:dyDescent="0.2">
      <c r="A292" s="2"/>
      <c r="B292" s="43"/>
      <c r="C292" s="44"/>
      <c r="D292" s="44" t="s">
        <v>97</v>
      </c>
      <c r="E292" s="45"/>
      <c r="F292" s="45"/>
      <c r="G292" s="45"/>
      <c r="H292" s="45"/>
      <c r="I292" s="44"/>
      <c r="J292" s="47" t="s">
        <v>58</v>
      </c>
      <c r="K292" s="44"/>
      <c r="L292" s="44" t="s">
        <v>76</v>
      </c>
      <c r="M292" s="47"/>
      <c r="N292" s="48"/>
      <c r="O292" s="48">
        <v>4.2309999999999999</v>
      </c>
      <c r="P292" s="48" t="s">
        <v>78</v>
      </c>
      <c r="Q292" s="44"/>
      <c r="R292" s="95"/>
      <c r="S292" s="123"/>
      <c r="T292" s="44" t="s">
        <v>58</v>
      </c>
      <c r="U292" s="44" t="s">
        <v>160</v>
      </c>
      <c r="V292" s="44" t="s">
        <v>91</v>
      </c>
      <c r="W292" s="49"/>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row>
    <row r="293" spans="1:133" s="18" customFormat="1" x14ac:dyDescent="0.2">
      <c r="A293" s="2"/>
      <c r="B293" s="43"/>
      <c r="C293" s="44"/>
      <c r="D293" s="44" t="s">
        <v>99</v>
      </c>
      <c r="E293" s="45"/>
      <c r="F293" s="45"/>
      <c r="G293" s="45"/>
      <c r="H293" s="45"/>
      <c r="I293" s="44"/>
      <c r="J293" s="47" t="s">
        <v>58</v>
      </c>
      <c r="K293" s="44"/>
      <c r="L293" s="44" t="s">
        <v>76</v>
      </c>
      <c r="M293" s="47"/>
      <c r="N293" s="48"/>
      <c r="O293" s="48">
        <v>11.731299999999999</v>
      </c>
      <c r="P293" s="48" t="s">
        <v>78</v>
      </c>
      <c r="Q293" s="44"/>
      <c r="R293" s="95"/>
      <c r="S293" s="123"/>
      <c r="T293" s="44" t="s">
        <v>58</v>
      </c>
      <c r="U293" s="44" t="s">
        <v>160</v>
      </c>
      <c r="V293" s="44" t="s">
        <v>91</v>
      </c>
      <c r="W293" s="49"/>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row>
    <row r="294" spans="1:133" s="18" customFormat="1" ht="13.5" thickBot="1" x14ac:dyDescent="0.25">
      <c r="A294" s="2"/>
      <c r="B294" s="50"/>
      <c r="C294" s="51"/>
      <c r="D294" s="51" t="s">
        <v>100</v>
      </c>
      <c r="E294" s="52"/>
      <c r="F294" s="52"/>
      <c r="G294" s="52"/>
      <c r="H294" s="52"/>
      <c r="I294" s="51"/>
      <c r="J294" s="53" t="s">
        <v>58</v>
      </c>
      <c r="K294" s="51"/>
      <c r="L294" s="51" t="s">
        <v>76</v>
      </c>
      <c r="M294" s="53"/>
      <c r="N294" s="54"/>
      <c r="O294" s="54">
        <v>11.731299999999999</v>
      </c>
      <c r="P294" s="54" t="s">
        <v>78</v>
      </c>
      <c r="Q294" s="51"/>
      <c r="R294" s="83"/>
      <c r="S294" s="124"/>
      <c r="T294" s="51" t="s">
        <v>58</v>
      </c>
      <c r="U294" s="51" t="s">
        <v>160</v>
      </c>
      <c r="V294" s="51" t="s">
        <v>91</v>
      </c>
      <c r="W294" s="55"/>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row>
    <row r="295" spans="1:133" x14ac:dyDescent="0.2">
      <c r="B295" s="31" t="s">
        <v>43</v>
      </c>
      <c r="C295" s="74" t="s">
        <v>249</v>
      </c>
      <c r="D295" s="32" t="s">
        <v>44</v>
      </c>
      <c r="E295" s="33">
        <v>44824</v>
      </c>
      <c r="F295" s="33">
        <v>44950</v>
      </c>
      <c r="G295" s="33">
        <v>44927</v>
      </c>
      <c r="H295" s="33">
        <v>46387</v>
      </c>
      <c r="I295" s="32" t="s">
        <v>46</v>
      </c>
      <c r="J295" s="56">
        <v>8000</v>
      </c>
      <c r="K295" s="32" t="s">
        <v>48</v>
      </c>
      <c r="L295" s="32" t="s">
        <v>49</v>
      </c>
      <c r="M295" s="34">
        <f>346.75/365</f>
        <v>0.95</v>
      </c>
      <c r="N295" s="35" t="s">
        <v>50</v>
      </c>
      <c r="O295" s="35"/>
      <c r="P295" s="35"/>
      <c r="Q295" s="32" t="s">
        <v>241</v>
      </c>
      <c r="R295" s="119" t="s">
        <v>242</v>
      </c>
      <c r="S295" s="32"/>
      <c r="T295" s="32" t="s">
        <v>53</v>
      </c>
      <c r="U295" s="32" t="s">
        <v>54</v>
      </c>
      <c r="V295" s="32" t="s">
        <v>55</v>
      </c>
      <c r="W295" s="96"/>
    </row>
    <row r="296" spans="1:133" x14ac:dyDescent="0.2">
      <c r="B296" s="20"/>
      <c r="C296" s="15"/>
      <c r="D296" s="38" t="s">
        <v>60</v>
      </c>
      <c r="E296" s="37"/>
      <c r="F296" s="37"/>
      <c r="G296" s="37" t="s">
        <v>58</v>
      </c>
      <c r="H296" s="37" t="s">
        <v>58</v>
      </c>
      <c r="I296" s="15"/>
      <c r="J296" s="94">
        <v>8000</v>
      </c>
      <c r="K296" s="38" t="s">
        <v>48</v>
      </c>
      <c r="L296" s="38" t="s">
        <v>49</v>
      </c>
      <c r="M296" s="94">
        <v>0</v>
      </c>
      <c r="N296" s="79" t="s">
        <v>50</v>
      </c>
      <c r="O296" s="79"/>
      <c r="P296" s="79"/>
      <c r="Q296" s="38"/>
      <c r="R296" s="120"/>
      <c r="S296" s="38"/>
      <c r="T296" s="15" t="s">
        <v>58</v>
      </c>
      <c r="U296" s="15" t="s">
        <v>54</v>
      </c>
      <c r="V296" s="38" t="s">
        <v>55</v>
      </c>
      <c r="W296" s="100"/>
    </row>
    <row r="297" spans="1:133" x14ac:dyDescent="0.2">
      <c r="B297" s="20"/>
      <c r="C297" s="15"/>
      <c r="D297" s="15" t="s">
        <v>61</v>
      </c>
      <c r="E297" s="37"/>
      <c r="F297" s="37"/>
      <c r="G297" s="37" t="s">
        <v>58</v>
      </c>
      <c r="H297" s="37" t="s">
        <v>58</v>
      </c>
      <c r="I297" s="15"/>
      <c r="J297" s="16">
        <v>2000</v>
      </c>
      <c r="K297" s="15" t="s">
        <v>48</v>
      </c>
      <c r="L297" s="15" t="s">
        <v>49</v>
      </c>
      <c r="M297" s="16">
        <v>0</v>
      </c>
      <c r="N297" s="39" t="s">
        <v>50</v>
      </c>
      <c r="O297" s="39"/>
      <c r="P297" s="39"/>
      <c r="Q297" s="15"/>
      <c r="R297" s="120"/>
      <c r="S297" s="15"/>
      <c r="T297" s="15" t="s">
        <v>58</v>
      </c>
      <c r="U297" s="15" t="s">
        <v>54</v>
      </c>
      <c r="V297" s="15" t="s">
        <v>55</v>
      </c>
      <c r="W297" s="97"/>
    </row>
    <row r="298" spans="1:133" x14ac:dyDescent="0.2">
      <c r="B298" s="20"/>
      <c r="C298" s="15"/>
      <c r="D298" s="15" t="s">
        <v>63</v>
      </c>
      <c r="E298" s="37"/>
      <c r="F298" s="37"/>
      <c r="G298" s="37" t="s">
        <v>58</v>
      </c>
      <c r="H298" s="37" t="s">
        <v>58</v>
      </c>
      <c r="I298" s="15"/>
      <c r="J298" s="16">
        <v>2000</v>
      </c>
      <c r="K298" s="15" t="s">
        <v>48</v>
      </c>
      <c r="L298" s="15" t="s">
        <v>49</v>
      </c>
      <c r="M298" s="16">
        <v>0</v>
      </c>
      <c r="N298" s="39" t="s">
        <v>50</v>
      </c>
      <c r="O298" s="39"/>
      <c r="P298" s="39"/>
      <c r="Q298" s="15"/>
      <c r="R298" s="120"/>
      <c r="S298" s="15"/>
      <c r="T298" s="15" t="s">
        <v>58</v>
      </c>
      <c r="U298" s="15" t="s">
        <v>54</v>
      </c>
      <c r="V298" s="15" t="s">
        <v>55</v>
      </c>
      <c r="W298" s="97"/>
    </row>
    <row r="299" spans="1:133" x14ac:dyDescent="0.2">
      <c r="B299" s="20"/>
      <c r="C299" s="15"/>
      <c r="D299" s="15" t="s">
        <v>57</v>
      </c>
      <c r="E299" s="37"/>
      <c r="F299" s="37"/>
      <c r="G299" s="37" t="s">
        <v>58</v>
      </c>
      <c r="H299" s="37" t="s">
        <v>58</v>
      </c>
      <c r="I299" s="15"/>
      <c r="J299" s="16">
        <v>4000</v>
      </c>
      <c r="K299" s="15" t="s">
        <v>48</v>
      </c>
      <c r="L299" s="15" t="s">
        <v>49</v>
      </c>
      <c r="M299" s="16">
        <v>0</v>
      </c>
      <c r="N299" s="39" t="s">
        <v>50</v>
      </c>
      <c r="O299" s="39"/>
      <c r="P299" s="39"/>
      <c r="Q299" s="15"/>
      <c r="R299" s="120"/>
      <c r="S299" s="63"/>
      <c r="T299" s="15" t="s">
        <v>58</v>
      </c>
      <c r="U299" s="15" t="s">
        <v>54</v>
      </c>
      <c r="V299" s="15" t="s">
        <v>55</v>
      </c>
      <c r="W299" s="97"/>
    </row>
    <row r="300" spans="1:133" x14ac:dyDescent="0.2">
      <c r="B300" s="20"/>
      <c r="C300" s="15"/>
      <c r="D300" s="15" t="s">
        <v>64</v>
      </c>
      <c r="E300" s="37"/>
      <c r="F300" s="37"/>
      <c r="G300" s="37" t="s">
        <v>58</v>
      </c>
      <c r="H300" s="37" t="s">
        <v>58</v>
      </c>
      <c r="I300" s="15"/>
      <c r="J300" s="16">
        <v>2000</v>
      </c>
      <c r="K300" s="15" t="s">
        <v>48</v>
      </c>
      <c r="L300" s="15" t="s">
        <v>49</v>
      </c>
      <c r="M300" s="16">
        <v>0</v>
      </c>
      <c r="N300" s="39" t="s">
        <v>50</v>
      </c>
      <c r="O300" s="39"/>
      <c r="P300" s="39"/>
      <c r="Q300" s="15"/>
      <c r="R300" s="120"/>
      <c r="S300" s="63"/>
      <c r="T300" s="15" t="s">
        <v>58</v>
      </c>
      <c r="U300" s="15" t="s">
        <v>54</v>
      </c>
      <c r="V300" s="15" t="s">
        <v>55</v>
      </c>
      <c r="W300" s="97"/>
    </row>
    <row r="301" spans="1:133" x14ac:dyDescent="0.2">
      <c r="B301" s="20"/>
      <c r="C301" s="15"/>
      <c r="D301" s="15" t="s">
        <v>71</v>
      </c>
      <c r="E301" s="37"/>
      <c r="F301" s="37"/>
      <c r="G301" s="37" t="s">
        <v>148</v>
      </c>
      <c r="H301" s="37" t="s">
        <v>58</v>
      </c>
      <c r="I301" s="15"/>
      <c r="J301" s="16">
        <v>320000</v>
      </c>
      <c r="K301" s="15" t="s">
        <v>73</v>
      </c>
      <c r="L301" s="15" t="s">
        <v>49</v>
      </c>
      <c r="M301" s="16">
        <v>0</v>
      </c>
      <c r="N301" s="39" t="s">
        <v>50</v>
      </c>
      <c r="O301" s="39"/>
      <c r="P301" s="39"/>
      <c r="Q301" s="15"/>
      <c r="R301" s="120"/>
      <c r="S301" s="63"/>
      <c r="T301" s="15" t="s">
        <v>58</v>
      </c>
      <c r="U301" s="15" t="s">
        <v>54</v>
      </c>
      <c r="V301" s="15" t="s">
        <v>55</v>
      </c>
      <c r="W301" s="40" t="s">
        <v>243</v>
      </c>
    </row>
    <row r="302" spans="1:133" x14ac:dyDescent="0.2">
      <c r="B302" s="20"/>
      <c r="C302" s="15"/>
      <c r="D302" s="15" t="s">
        <v>244</v>
      </c>
      <c r="E302" s="37"/>
      <c r="F302" s="37"/>
      <c r="G302" s="37">
        <v>44937</v>
      </c>
      <c r="H302" s="37">
        <v>45301</v>
      </c>
      <c r="I302" s="15"/>
      <c r="J302" s="16">
        <v>80000</v>
      </c>
      <c r="K302" s="15" t="s">
        <v>73</v>
      </c>
      <c r="L302" s="15" t="s">
        <v>49</v>
      </c>
      <c r="M302" s="16">
        <v>0</v>
      </c>
      <c r="N302" s="39" t="s">
        <v>50</v>
      </c>
      <c r="O302" s="39"/>
      <c r="P302" s="39"/>
      <c r="Q302" s="15"/>
      <c r="R302" s="121"/>
      <c r="S302" s="63"/>
      <c r="T302" s="15" t="s">
        <v>58</v>
      </c>
      <c r="U302" s="15" t="s">
        <v>54</v>
      </c>
      <c r="V302" s="15" t="s">
        <v>79</v>
      </c>
      <c r="W302" s="41" t="s">
        <v>245</v>
      </c>
    </row>
    <row r="303" spans="1:133" x14ac:dyDescent="0.2">
      <c r="B303" s="43"/>
      <c r="C303" s="44"/>
      <c r="D303" s="44" t="s">
        <v>74</v>
      </c>
      <c r="E303" s="45"/>
      <c r="F303" s="45"/>
      <c r="G303" s="45">
        <v>44825</v>
      </c>
      <c r="H303" s="45">
        <v>46387</v>
      </c>
      <c r="I303" s="44"/>
      <c r="J303" s="47" t="s">
        <v>75</v>
      </c>
      <c r="K303" s="44"/>
      <c r="L303" s="44" t="s">
        <v>76</v>
      </c>
      <c r="M303" s="44"/>
      <c r="N303" s="48"/>
      <c r="O303" s="65">
        <v>9.6799999999999997E-2</v>
      </c>
      <c r="P303" s="48" t="s">
        <v>78</v>
      </c>
      <c r="Q303" s="44"/>
      <c r="R303" s="69"/>
      <c r="S303" s="122" t="s">
        <v>242</v>
      </c>
      <c r="T303" s="44" t="s">
        <v>58</v>
      </c>
      <c r="U303" s="44" t="s">
        <v>54</v>
      </c>
      <c r="V303" s="44" t="s">
        <v>79</v>
      </c>
      <c r="W303" s="49" t="s">
        <v>80</v>
      </c>
    </row>
    <row r="304" spans="1:133" x14ac:dyDescent="0.2">
      <c r="B304" s="43"/>
      <c r="C304" s="44"/>
      <c r="D304" s="44" t="s">
        <v>81</v>
      </c>
      <c r="E304" s="45"/>
      <c r="F304" s="45"/>
      <c r="G304" s="45" t="s">
        <v>58</v>
      </c>
      <c r="H304" s="45" t="s">
        <v>58</v>
      </c>
      <c r="I304" s="44"/>
      <c r="J304" s="47" t="s">
        <v>58</v>
      </c>
      <c r="K304" s="44"/>
      <c r="L304" s="44" t="s">
        <v>76</v>
      </c>
      <c r="M304" s="44"/>
      <c r="N304" s="48"/>
      <c r="O304" s="65">
        <v>9.6799999999999997E-2</v>
      </c>
      <c r="P304" s="48" t="s">
        <v>78</v>
      </c>
      <c r="Q304" s="44"/>
      <c r="R304" s="69"/>
      <c r="S304" s="123"/>
      <c r="T304" s="44" t="s">
        <v>58</v>
      </c>
      <c r="U304" s="44" t="s">
        <v>54</v>
      </c>
      <c r="V304" s="44" t="s">
        <v>79</v>
      </c>
      <c r="W304" s="49" t="s">
        <v>58</v>
      </c>
    </row>
    <row r="305" spans="2:23" ht="12.75" customHeight="1" x14ac:dyDescent="0.2">
      <c r="B305" s="43"/>
      <c r="C305" s="44"/>
      <c r="D305" s="44" t="s">
        <v>82</v>
      </c>
      <c r="E305" s="45"/>
      <c r="F305" s="45"/>
      <c r="G305" s="45" t="s">
        <v>58</v>
      </c>
      <c r="H305" s="45" t="s">
        <v>58</v>
      </c>
      <c r="I305" s="44"/>
      <c r="J305" s="47" t="s">
        <v>58</v>
      </c>
      <c r="K305" s="44"/>
      <c r="L305" s="44" t="s">
        <v>76</v>
      </c>
      <c r="M305" s="44"/>
      <c r="N305" s="48"/>
      <c r="O305" s="65">
        <v>4.8399999999999999E-2</v>
      </c>
      <c r="P305" s="48" t="s">
        <v>78</v>
      </c>
      <c r="Q305" s="44"/>
      <c r="R305" s="69"/>
      <c r="S305" s="123"/>
      <c r="T305" s="44" t="s">
        <v>58</v>
      </c>
      <c r="U305" s="44" t="s">
        <v>54</v>
      </c>
      <c r="V305" s="44" t="s">
        <v>79</v>
      </c>
      <c r="W305" s="49" t="s">
        <v>58</v>
      </c>
    </row>
    <row r="306" spans="2:23" x14ac:dyDescent="0.2">
      <c r="B306" s="43"/>
      <c r="C306" s="44"/>
      <c r="D306" s="44" t="s">
        <v>84</v>
      </c>
      <c r="E306" s="45"/>
      <c r="F306" s="45"/>
      <c r="G306" s="45" t="s">
        <v>58</v>
      </c>
      <c r="H306" s="45" t="s">
        <v>58</v>
      </c>
      <c r="I306" s="44"/>
      <c r="J306" s="47" t="s">
        <v>58</v>
      </c>
      <c r="K306" s="44"/>
      <c r="L306" s="44" t="s">
        <v>76</v>
      </c>
      <c r="M306" s="44"/>
      <c r="N306" s="48"/>
      <c r="O306" s="65">
        <v>9.6799999999999997E-2</v>
      </c>
      <c r="P306" s="48" t="s">
        <v>78</v>
      </c>
      <c r="Q306" s="44"/>
      <c r="R306" s="69"/>
      <c r="S306" s="123"/>
      <c r="T306" s="44" t="s">
        <v>58</v>
      </c>
      <c r="U306" s="44" t="s">
        <v>54</v>
      </c>
      <c r="V306" s="44" t="s">
        <v>79</v>
      </c>
      <c r="W306" s="49" t="s">
        <v>58</v>
      </c>
    </row>
    <row r="307" spans="2:23" x14ac:dyDescent="0.2">
      <c r="B307" s="43"/>
      <c r="C307" s="44"/>
      <c r="D307" s="44" t="s">
        <v>85</v>
      </c>
      <c r="E307" s="45"/>
      <c r="F307" s="45"/>
      <c r="G307" s="45" t="s">
        <v>58</v>
      </c>
      <c r="H307" s="45" t="s">
        <v>58</v>
      </c>
      <c r="I307" s="44"/>
      <c r="J307" s="47" t="s">
        <v>58</v>
      </c>
      <c r="K307" s="44"/>
      <c r="L307" s="44" t="s">
        <v>76</v>
      </c>
      <c r="M307" s="44"/>
      <c r="N307" s="48"/>
      <c r="O307" s="65">
        <v>4.8399999999999999E-2</v>
      </c>
      <c r="P307" s="48" t="s">
        <v>78</v>
      </c>
      <c r="Q307" s="44"/>
      <c r="R307" s="69"/>
      <c r="S307" s="123"/>
      <c r="T307" s="44" t="s">
        <v>58</v>
      </c>
      <c r="U307" s="44" t="s">
        <v>54</v>
      </c>
      <c r="V307" s="44" t="s">
        <v>79</v>
      </c>
      <c r="W307" s="49" t="s">
        <v>58</v>
      </c>
    </row>
    <row r="308" spans="2:23" x14ac:dyDescent="0.2">
      <c r="B308" s="43"/>
      <c r="C308" s="44"/>
      <c r="D308" s="44" t="s">
        <v>87</v>
      </c>
      <c r="E308" s="45"/>
      <c r="F308" s="45"/>
      <c r="G308" s="45" t="s">
        <v>58</v>
      </c>
      <c r="H308" s="45" t="s">
        <v>58</v>
      </c>
      <c r="I308" s="44"/>
      <c r="J308" s="47" t="s">
        <v>58</v>
      </c>
      <c r="K308" s="44"/>
      <c r="L308" s="44" t="s">
        <v>76</v>
      </c>
      <c r="M308" s="44"/>
      <c r="N308" s="48"/>
      <c r="O308" s="65">
        <v>4.8399999999999999E-2</v>
      </c>
      <c r="P308" s="48" t="s">
        <v>78</v>
      </c>
      <c r="Q308" s="44"/>
      <c r="R308" s="69"/>
      <c r="S308" s="123"/>
      <c r="T308" s="44" t="s">
        <v>58</v>
      </c>
      <c r="U308" s="44" t="s">
        <v>54</v>
      </c>
      <c r="V308" s="44" t="s">
        <v>79</v>
      </c>
      <c r="W308" s="49" t="s">
        <v>58</v>
      </c>
    </row>
    <row r="309" spans="2:23" ht="51" x14ac:dyDescent="0.2">
      <c r="B309" s="43"/>
      <c r="C309" s="44"/>
      <c r="D309" s="44" t="s">
        <v>88</v>
      </c>
      <c r="E309" s="45"/>
      <c r="F309" s="45"/>
      <c r="G309" s="45" t="s">
        <v>58</v>
      </c>
      <c r="H309" s="45">
        <v>45291</v>
      </c>
      <c r="I309" s="44"/>
      <c r="J309" s="47" t="s">
        <v>58</v>
      </c>
      <c r="K309" s="44"/>
      <c r="L309" s="44" t="s">
        <v>76</v>
      </c>
      <c r="M309" s="44"/>
      <c r="N309" s="48"/>
      <c r="O309" s="65" t="s">
        <v>246</v>
      </c>
      <c r="P309" s="48" t="s">
        <v>78</v>
      </c>
      <c r="Q309" s="44"/>
      <c r="R309" s="69"/>
      <c r="S309" s="123"/>
      <c r="T309" s="44" t="s">
        <v>58</v>
      </c>
      <c r="U309" s="44" t="s">
        <v>54</v>
      </c>
      <c r="V309" s="44" t="s">
        <v>91</v>
      </c>
      <c r="W309" s="71" t="s">
        <v>247</v>
      </c>
    </row>
    <row r="310" spans="2:23" ht="51" x14ac:dyDescent="0.2">
      <c r="B310" s="43"/>
      <c r="C310" s="44"/>
      <c r="D310" s="44" t="s">
        <v>88</v>
      </c>
      <c r="E310" s="45"/>
      <c r="F310" s="45"/>
      <c r="G310" s="45">
        <v>45292</v>
      </c>
      <c r="H310" s="45">
        <v>46387</v>
      </c>
      <c r="I310" s="44"/>
      <c r="J310" s="47" t="s">
        <v>58</v>
      </c>
      <c r="K310" s="44"/>
      <c r="L310" s="44" t="s">
        <v>76</v>
      </c>
      <c r="M310" s="44"/>
      <c r="N310" s="48"/>
      <c r="O310" s="65" t="s">
        <v>246</v>
      </c>
      <c r="P310" s="48" t="s">
        <v>78</v>
      </c>
      <c r="Q310" s="44"/>
      <c r="R310" s="69"/>
      <c r="S310" s="123"/>
      <c r="T310" s="44" t="s">
        <v>58</v>
      </c>
      <c r="U310" s="44" t="s">
        <v>54</v>
      </c>
      <c r="V310" s="44" t="s">
        <v>91</v>
      </c>
      <c r="W310" s="71" t="s">
        <v>248</v>
      </c>
    </row>
    <row r="311" spans="2:23" x14ac:dyDescent="0.2">
      <c r="B311" s="43"/>
      <c r="C311" s="44"/>
      <c r="D311" s="44" t="s">
        <v>93</v>
      </c>
      <c r="E311" s="45"/>
      <c r="F311" s="45"/>
      <c r="G311" s="45">
        <v>44825</v>
      </c>
      <c r="H311" s="45" t="s">
        <v>58</v>
      </c>
      <c r="I311" s="44"/>
      <c r="J311" s="44" t="s">
        <v>58</v>
      </c>
      <c r="K311" s="44"/>
      <c r="L311" s="44" t="s">
        <v>76</v>
      </c>
      <c r="M311" s="44"/>
      <c r="N311" s="48"/>
      <c r="O311" s="65">
        <v>0.99129999999999996</v>
      </c>
      <c r="P311" s="48" t="s">
        <v>78</v>
      </c>
      <c r="Q311" s="44"/>
      <c r="R311" s="69"/>
      <c r="S311" s="123"/>
      <c r="T311" s="44" t="s">
        <v>58</v>
      </c>
      <c r="U311" s="44" t="s">
        <v>54</v>
      </c>
      <c r="V311" s="44" t="s">
        <v>91</v>
      </c>
      <c r="W311" s="98"/>
    </row>
    <row r="312" spans="2:23" x14ac:dyDescent="0.2">
      <c r="B312" s="43"/>
      <c r="C312" s="44"/>
      <c r="D312" s="44" t="s">
        <v>95</v>
      </c>
      <c r="E312" s="45"/>
      <c r="F312" s="45"/>
      <c r="G312" s="45" t="s">
        <v>58</v>
      </c>
      <c r="H312" s="45" t="s">
        <v>58</v>
      </c>
      <c r="I312" s="44"/>
      <c r="J312" s="44" t="s">
        <v>58</v>
      </c>
      <c r="K312" s="44"/>
      <c r="L312" s="44" t="s">
        <v>76</v>
      </c>
      <c r="M312" s="44"/>
      <c r="N312" s="48"/>
      <c r="O312" s="65">
        <f>O311*2</f>
        <v>1.9825999999999999</v>
      </c>
      <c r="P312" s="48" t="s">
        <v>78</v>
      </c>
      <c r="Q312" s="44"/>
      <c r="R312" s="69"/>
      <c r="S312" s="123"/>
      <c r="T312" s="44" t="s">
        <v>58</v>
      </c>
      <c r="U312" s="44" t="s">
        <v>54</v>
      </c>
      <c r="V312" s="44" t="s">
        <v>91</v>
      </c>
      <c r="W312" s="98"/>
    </row>
    <row r="313" spans="2:23" x14ac:dyDescent="0.2">
      <c r="B313" s="43"/>
      <c r="C313" s="44"/>
      <c r="D313" s="44" t="s">
        <v>97</v>
      </c>
      <c r="E313" s="45"/>
      <c r="F313" s="45"/>
      <c r="G313" s="45" t="s">
        <v>58</v>
      </c>
      <c r="H313" s="45" t="s">
        <v>58</v>
      </c>
      <c r="I313" s="44"/>
      <c r="J313" s="44" t="s">
        <v>58</v>
      </c>
      <c r="K313" s="44"/>
      <c r="L313" s="44" t="s">
        <v>76</v>
      </c>
      <c r="M313" s="44"/>
      <c r="N313" s="48"/>
      <c r="O313" s="65">
        <v>3.9443000000000001</v>
      </c>
      <c r="P313" s="48" t="s">
        <v>78</v>
      </c>
      <c r="Q313" s="44"/>
      <c r="R313" s="69"/>
      <c r="S313" s="123"/>
      <c r="T313" s="44" t="s">
        <v>58</v>
      </c>
      <c r="U313" s="44" t="s">
        <v>54</v>
      </c>
      <c r="V313" s="44" t="s">
        <v>91</v>
      </c>
      <c r="W313" s="98"/>
    </row>
    <row r="314" spans="2:23" x14ac:dyDescent="0.2">
      <c r="B314" s="43"/>
      <c r="C314" s="44"/>
      <c r="D314" s="44" t="s">
        <v>99</v>
      </c>
      <c r="E314" s="45"/>
      <c r="F314" s="45"/>
      <c r="G314" s="45" t="s">
        <v>58</v>
      </c>
      <c r="H314" s="45" t="s">
        <v>58</v>
      </c>
      <c r="I314" s="44"/>
      <c r="J314" s="44" t="s">
        <v>58</v>
      </c>
      <c r="K314" s="44"/>
      <c r="L314" s="44" t="s">
        <v>76</v>
      </c>
      <c r="M314" s="44"/>
      <c r="N314" s="48"/>
      <c r="O314" s="65">
        <v>10.936500000000001</v>
      </c>
      <c r="P314" s="48" t="s">
        <v>78</v>
      </c>
      <c r="Q314" s="44"/>
      <c r="R314" s="69"/>
      <c r="S314" s="123"/>
      <c r="T314" s="44" t="s">
        <v>58</v>
      </c>
      <c r="U314" s="44" t="s">
        <v>54</v>
      </c>
      <c r="V314" s="44" t="s">
        <v>91</v>
      </c>
      <c r="W314" s="98"/>
    </row>
    <row r="315" spans="2:23" ht="13.5" thickBot="1" x14ac:dyDescent="0.25">
      <c r="B315" s="50"/>
      <c r="C315" s="51"/>
      <c r="D315" s="51" t="s">
        <v>100</v>
      </c>
      <c r="E315" s="52"/>
      <c r="F315" s="52"/>
      <c r="G315" s="52" t="s">
        <v>58</v>
      </c>
      <c r="H315" s="52" t="s">
        <v>58</v>
      </c>
      <c r="I315" s="51"/>
      <c r="J315" s="51" t="s">
        <v>58</v>
      </c>
      <c r="K315" s="51"/>
      <c r="L315" s="51" t="s">
        <v>76</v>
      </c>
      <c r="M315" s="51"/>
      <c r="N315" s="54"/>
      <c r="O315" s="72">
        <v>10.936500000000001</v>
      </c>
      <c r="P315" s="54" t="s">
        <v>78</v>
      </c>
      <c r="Q315" s="51"/>
      <c r="R315" s="73"/>
      <c r="S315" s="124"/>
      <c r="T315" s="51" t="s">
        <v>58</v>
      </c>
      <c r="U315" s="51" t="s">
        <v>54</v>
      </c>
      <c r="V315" s="51" t="s">
        <v>91</v>
      </c>
      <c r="W315" s="99"/>
    </row>
    <row r="316" spans="2:23" ht="45" customHeight="1" x14ac:dyDescent="0.2">
      <c r="B316" s="110" t="s">
        <v>43</v>
      </c>
      <c r="C316" s="101" t="s">
        <v>262</v>
      </c>
      <c r="D316" s="32" t="s">
        <v>44</v>
      </c>
      <c r="E316" s="33">
        <v>44133</v>
      </c>
      <c r="F316" s="33">
        <v>44890</v>
      </c>
      <c r="G316" s="33" t="s">
        <v>89</v>
      </c>
      <c r="H316" s="33">
        <v>46022</v>
      </c>
      <c r="I316" s="32" t="s">
        <v>46</v>
      </c>
      <c r="J316" s="56">
        <v>3000</v>
      </c>
      <c r="K316" s="32" t="s">
        <v>48</v>
      </c>
      <c r="L316" s="32" t="s">
        <v>49</v>
      </c>
      <c r="M316" s="34">
        <f>352.56/365</f>
        <v>0.96591780821917805</v>
      </c>
      <c r="N316" s="35" t="s">
        <v>50</v>
      </c>
      <c r="O316" s="35"/>
      <c r="P316" s="35"/>
      <c r="Q316" s="101" t="s">
        <v>250</v>
      </c>
      <c r="R316" s="119" t="s">
        <v>251</v>
      </c>
      <c r="S316" s="32"/>
      <c r="T316" s="32" t="s">
        <v>53</v>
      </c>
      <c r="U316" s="32" t="s">
        <v>160</v>
      </c>
      <c r="V316" s="32" t="s">
        <v>55</v>
      </c>
      <c r="W316" s="109" t="s">
        <v>252</v>
      </c>
    </row>
    <row r="317" spans="2:23" x14ac:dyDescent="0.2">
      <c r="B317" s="20"/>
      <c r="C317" s="15"/>
      <c r="D317" s="38" t="s">
        <v>60</v>
      </c>
      <c r="E317" s="37"/>
      <c r="F317" s="37"/>
      <c r="G317" s="37" t="s">
        <v>58</v>
      </c>
      <c r="H317" s="37" t="s">
        <v>58</v>
      </c>
      <c r="I317" s="15"/>
      <c r="J317" s="94">
        <v>3000</v>
      </c>
      <c r="K317" s="38" t="s">
        <v>48</v>
      </c>
      <c r="L317" s="38" t="s">
        <v>49</v>
      </c>
      <c r="M317" s="94">
        <v>0</v>
      </c>
      <c r="N317" s="79" t="s">
        <v>50</v>
      </c>
      <c r="O317" s="79"/>
      <c r="P317" s="79"/>
      <c r="Q317" s="102"/>
      <c r="R317" s="120"/>
      <c r="S317" s="38"/>
      <c r="T317" s="15" t="s">
        <v>58</v>
      </c>
      <c r="U317" s="38" t="s">
        <v>160</v>
      </c>
      <c r="V317" s="38" t="s">
        <v>55</v>
      </c>
      <c r="W317" s="42" t="s">
        <v>58</v>
      </c>
    </row>
    <row r="318" spans="2:23" x14ac:dyDescent="0.2">
      <c r="B318" s="20"/>
      <c r="C318" s="15"/>
      <c r="D318" s="15" t="s">
        <v>61</v>
      </c>
      <c r="E318" s="37"/>
      <c r="F318" s="37"/>
      <c r="G318" s="37" t="s">
        <v>58</v>
      </c>
      <c r="H318" s="37" t="s">
        <v>58</v>
      </c>
      <c r="I318" s="15"/>
      <c r="J318" s="16">
        <v>750</v>
      </c>
      <c r="K318" s="15" t="s">
        <v>48</v>
      </c>
      <c r="L318" s="15" t="s">
        <v>49</v>
      </c>
      <c r="M318" s="16">
        <v>0</v>
      </c>
      <c r="N318" s="39" t="s">
        <v>50</v>
      </c>
      <c r="O318" s="39"/>
      <c r="P318" s="39"/>
      <c r="Q318" s="103"/>
      <c r="R318" s="120"/>
      <c r="S318" s="15"/>
      <c r="T318" s="15" t="s">
        <v>58</v>
      </c>
      <c r="U318" s="15" t="s">
        <v>160</v>
      </c>
      <c r="V318" s="15" t="s">
        <v>55</v>
      </c>
      <c r="W318" s="40" t="s">
        <v>58</v>
      </c>
    </row>
    <row r="319" spans="2:23" x14ac:dyDescent="0.2">
      <c r="B319" s="20"/>
      <c r="C319" s="15"/>
      <c r="D319" s="15" t="s">
        <v>63</v>
      </c>
      <c r="E319" s="37"/>
      <c r="F319" s="37"/>
      <c r="G319" s="37" t="s">
        <v>58</v>
      </c>
      <c r="H319" s="37" t="s">
        <v>58</v>
      </c>
      <c r="I319" s="15"/>
      <c r="J319" s="16">
        <v>750</v>
      </c>
      <c r="K319" s="15" t="s">
        <v>48</v>
      </c>
      <c r="L319" s="15" t="s">
        <v>49</v>
      </c>
      <c r="M319" s="16">
        <v>0</v>
      </c>
      <c r="N319" s="39" t="s">
        <v>50</v>
      </c>
      <c r="O319" s="39"/>
      <c r="P319" s="39"/>
      <c r="Q319" s="103"/>
      <c r="R319" s="120"/>
      <c r="S319" s="15"/>
      <c r="T319" s="15" t="s">
        <v>58</v>
      </c>
      <c r="U319" s="15" t="s">
        <v>160</v>
      </c>
      <c r="V319" s="15" t="s">
        <v>55</v>
      </c>
      <c r="W319" s="40" t="s">
        <v>58</v>
      </c>
    </row>
    <row r="320" spans="2:23" x14ac:dyDescent="0.2">
      <c r="B320" s="20"/>
      <c r="C320" s="15"/>
      <c r="D320" s="15" t="s">
        <v>71</v>
      </c>
      <c r="E320" s="37"/>
      <c r="F320" s="37"/>
      <c r="G320" s="37" t="s">
        <v>253</v>
      </c>
      <c r="H320" s="37" t="s">
        <v>58</v>
      </c>
      <c r="I320" s="15"/>
      <c r="J320" s="16">
        <v>120000</v>
      </c>
      <c r="K320" s="15" t="s">
        <v>73</v>
      </c>
      <c r="L320" s="15" t="s">
        <v>49</v>
      </c>
      <c r="M320" s="16">
        <v>0</v>
      </c>
      <c r="N320" s="39" t="s">
        <v>50</v>
      </c>
      <c r="O320" s="39"/>
      <c r="P320" s="39"/>
      <c r="Q320" s="103"/>
      <c r="R320" s="120"/>
      <c r="S320" s="63"/>
      <c r="T320" s="15" t="s">
        <v>58</v>
      </c>
      <c r="U320" s="15" t="s">
        <v>160</v>
      </c>
      <c r="V320" s="15" t="s">
        <v>55</v>
      </c>
      <c r="W320" s="40" t="s">
        <v>58</v>
      </c>
    </row>
    <row r="321" spans="2:23" x14ac:dyDescent="0.2">
      <c r="B321" s="20"/>
      <c r="C321" s="15"/>
      <c r="D321" s="15" t="s">
        <v>57</v>
      </c>
      <c r="E321" s="37"/>
      <c r="F321" s="37"/>
      <c r="G321" s="37" t="s">
        <v>58</v>
      </c>
      <c r="H321" s="37" t="s">
        <v>254</v>
      </c>
      <c r="I321" s="15"/>
      <c r="J321" s="16">
        <v>0</v>
      </c>
      <c r="K321" s="15" t="s">
        <v>48</v>
      </c>
      <c r="L321" s="15" t="s">
        <v>49</v>
      </c>
      <c r="M321" s="17">
        <f>26.37/365</f>
        <v>7.2246575342465758E-2</v>
      </c>
      <c r="N321" s="39" t="s">
        <v>50</v>
      </c>
      <c r="O321" s="39"/>
      <c r="P321" s="39"/>
      <c r="Q321" s="103" t="s">
        <v>255</v>
      </c>
      <c r="R321" s="120"/>
      <c r="S321" s="63"/>
      <c r="T321" s="15" t="s">
        <v>58</v>
      </c>
      <c r="U321" s="15" t="s">
        <v>160</v>
      </c>
      <c r="V321" s="15" t="s">
        <v>55</v>
      </c>
      <c r="W321" s="40"/>
    </row>
    <row r="322" spans="2:23" x14ac:dyDescent="0.2">
      <c r="B322" s="20"/>
      <c r="C322" s="15"/>
      <c r="D322" s="15" t="s">
        <v>44</v>
      </c>
      <c r="E322" s="37"/>
      <c r="F322" s="37"/>
      <c r="G322" s="37">
        <v>44927</v>
      </c>
      <c r="H322" s="37">
        <v>45291</v>
      </c>
      <c r="I322" s="15"/>
      <c r="J322" s="16">
        <v>10000</v>
      </c>
      <c r="K322" s="15" t="s">
        <v>48</v>
      </c>
      <c r="L322" s="15" t="s">
        <v>49</v>
      </c>
      <c r="M322" s="17">
        <f>433.83/365</f>
        <v>1.1885753424657535</v>
      </c>
      <c r="N322" s="39" t="s">
        <v>50</v>
      </c>
      <c r="O322" s="39"/>
      <c r="P322" s="39"/>
      <c r="Q322" s="102" t="s">
        <v>256</v>
      </c>
      <c r="R322" s="120"/>
      <c r="S322" s="15"/>
      <c r="T322" s="15" t="s">
        <v>58</v>
      </c>
      <c r="U322" s="15" t="s">
        <v>160</v>
      </c>
      <c r="V322" s="15" t="s">
        <v>55</v>
      </c>
      <c r="W322" s="40" t="s">
        <v>257</v>
      </c>
    </row>
    <row r="323" spans="2:23" x14ac:dyDescent="0.2">
      <c r="B323" s="20"/>
      <c r="C323" s="15"/>
      <c r="D323" s="15" t="s">
        <v>60</v>
      </c>
      <c r="E323" s="37"/>
      <c r="F323" s="37"/>
      <c r="G323" s="37" t="s">
        <v>58</v>
      </c>
      <c r="H323" s="37" t="s">
        <v>58</v>
      </c>
      <c r="I323" s="15"/>
      <c r="J323" s="16">
        <v>10000</v>
      </c>
      <c r="K323" s="15" t="s">
        <v>48</v>
      </c>
      <c r="L323" s="15" t="s">
        <v>49</v>
      </c>
      <c r="M323" s="16">
        <v>0</v>
      </c>
      <c r="N323" s="39" t="s">
        <v>50</v>
      </c>
      <c r="O323" s="39"/>
      <c r="P323" s="39"/>
      <c r="Q323" s="103"/>
      <c r="R323" s="120"/>
      <c r="S323" s="15"/>
      <c r="T323" s="15" t="s">
        <v>58</v>
      </c>
      <c r="U323" s="15" t="s">
        <v>160</v>
      </c>
      <c r="V323" s="15" t="s">
        <v>55</v>
      </c>
      <c r="W323" s="40" t="s">
        <v>58</v>
      </c>
    </row>
    <row r="324" spans="2:23" x14ac:dyDescent="0.2">
      <c r="B324" s="20"/>
      <c r="C324" s="15"/>
      <c r="D324" s="15" t="s">
        <v>61</v>
      </c>
      <c r="E324" s="37"/>
      <c r="F324" s="37"/>
      <c r="G324" s="37" t="s">
        <v>58</v>
      </c>
      <c r="H324" s="37" t="s">
        <v>58</v>
      </c>
      <c r="I324" s="15"/>
      <c r="J324" s="16">
        <v>2500</v>
      </c>
      <c r="K324" s="15" t="s">
        <v>48</v>
      </c>
      <c r="L324" s="15" t="s">
        <v>49</v>
      </c>
      <c r="M324" s="16">
        <v>0</v>
      </c>
      <c r="N324" s="39" t="s">
        <v>50</v>
      </c>
      <c r="O324" s="39"/>
      <c r="P324" s="39"/>
      <c r="Q324" s="103"/>
      <c r="R324" s="120"/>
      <c r="S324" s="15"/>
      <c r="T324" s="15" t="s">
        <v>58</v>
      </c>
      <c r="U324" s="15" t="s">
        <v>160</v>
      </c>
      <c r="V324" s="15" t="s">
        <v>55</v>
      </c>
      <c r="W324" s="40" t="s">
        <v>58</v>
      </c>
    </row>
    <row r="325" spans="2:23" x14ac:dyDescent="0.2">
      <c r="B325" s="20"/>
      <c r="C325" s="15"/>
      <c r="D325" s="15" t="s">
        <v>63</v>
      </c>
      <c r="E325" s="37"/>
      <c r="F325" s="37"/>
      <c r="G325" s="37" t="s">
        <v>58</v>
      </c>
      <c r="H325" s="37" t="s">
        <v>58</v>
      </c>
      <c r="I325" s="15"/>
      <c r="J325" s="16">
        <v>2500</v>
      </c>
      <c r="K325" s="15" t="s">
        <v>48</v>
      </c>
      <c r="L325" s="15" t="s">
        <v>49</v>
      </c>
      <c r="M325" s="16">
        <v>0</v>
      </c>
      <c r="N325" s="39" t="s">
        <v>50</v>
      </c>
      <c r="O325" s="39"/>
      <c r="P325" s="39"/>
      <c r="Q325" s="103"/>
      <c r="R325" s="120"/>
      <c r="S325" s="15"/>
      <c r="T325" s="15" t="s">
        <v>58</v>
      </c>
      <c r="U325" s="15" t="s">
        <v>160</v>
      </c>
      <c r="V325" s="15" t="s">
        <v>55</v>
      </c>
      <c r="W325" s="40" t="s">
        <v>58</v>
      </c>
    </row>
    <row r="326" spans="2:23" x14ac:dyDescent="0.2">
      <c r="B326" s="20"/>
      <c r="C326" s="15"/>
      <c r="D326" s="15" t="s">
        <v>71</v>
      </c>
      <c r="E326" s="37"/>
      <c r="F326" s="37"/>
      <c r="G326" s="37" t="s">
        <v>58</v>
      </c>
      <c r="H326" s="37" t="s">
        <v>58</v>
      </c>
      <c r="I326" s="15"/>
      <c r="J326" s="16">
        <v>400000</v>
      </c>
      <c r="K326" s="15" t="s">
        <v>73</v>
      </c>
      <c r="L326" s="15" t="s">
        <v>49</v>
      </c>
      <c r="M326" s="16">
        <v>0</v>
      </c>
      <c r="N326" s="39" t="s">
        <v>50</v>
      </c>
      <c r="O326" s="39"/>
      <c r="P326" s="39"/>
      <c r="Q326" s="103"/>
      <c r="R326" s="120"/>
      <c r="S326" s="63"/>
      <c r="T326" s="15" t="s">
        <v>58</v>
      </c>
      <c r="U326" s="15" t="s">
        <v>160</v>
      </c>
      <c r="V326" s="15" t="s">
        <v>55</v>
      </c>
      <c r="W326" s="40" t="s">
        <v>58</v>
      </c>
    </row>
    <row r="327" spans="2:23" x14ac:dyDescent="0.2">
      <c r="B327" s="20"/>
      <c r="C327" s="15"/>
      <c r="D327" s="15" t="s">
        <v>44</v>
      </c>
      <c r="E327" s="37"/>
      <c r="F327" s="37"/>
      <c r="G327" s="37">
        <v>45292</v>
      </c>
      <c r="H327" s="37">
        <v>45657</v>
      </c>
      <c r="I327" s="15"/>
      <c r="J327" s="16">
        <v>4500</v>
      </c>
      <c r="K327" s="15" t="s">
        <v>48</v>
      </c>
      <c r="L327" s="15" t="s">
        <v>49</v>
      </c>
      <c r="M327" s="17">
        <f>433.83/365</f>
        <v>1.1885753424657535</v>
      </c>
      <c r="N327" s="39" t="s">
        <v>50</v>
      </c>
      <c r="O327" s="39"/>
      <c r="P327" s="39"/>
      <c r="Q327" s="102" t="s">
        <v>256</v>
      </c>
      <c r="R327" s="120"/>
      <c r="S327" s="15"/>
      <c r="T327" s="15" t="s">
        <v>58</v>
      </c>
      <c r="U327" s="15" t="s">
        <v>160</v>
      </c>
      <c r="V327" s="15" t="s">
        <v>55</v>
      </c>
      <c r="W327" s="40" t="s">
        <v>258</v>
      </c>
    </row>
    <row r="328" spans="2:23" x14ac:dyDescent="0.2">
      <c r="B328" s="20"/>
      <c r="C328" s="15"/>
      <c r="D328" s="15" t="s">
        <v>60</v>
      </c>
      <c r="E328" s="37"/>
      <c r="F328" s="61"/>
      <c r="G328" s="61" t="s">
        <v>58</v>
      </c>
      <c r="H328" s="61" t="s">
        <v>58</v>
      </c>
      <c r="I328" s="63"/>
      <c r="J328" s="16">
        <v>4500</v>
      </c>
      <c r="K328" s="15" t="s">
        <v>48</v>
      </c>
      <c r="L328" s="15" t="s">
        <v>49</v>
      </c>
      <c r="M328" s="16">
        <v>0</v>
      </c>
      <c r="N328" s="39" t="s">
        <v>50</v>
      </c>
      <c r="O328" s="39"/>
      <c r="P328" s="39"/>
      <c r="Q328" s="103"/>
      <c r="R328" s="120"/>
      <c r="S328" s="15"/>
      <c r="T328" s="15" t="s">
        <v>58</v>
      </c>
      <c r="U328" s="15" t="s">
        <v>160</v>
      </c>
      <c r="V328" s="15" t="s">
        <v>55</v>
      </c>
      <c r="W328" s="40" t="s">
        <v>58</v>
      </c>
    </row>
    <row r="329" spans="2:23" x14ac:dyDescent="0.2">
      <c r="B329" s="20"/>
      <c r="C329" s="15"/>
      <c r="D329" s="15" t="s">
        <v>61</v>
      </c>
      <c r="E329" s="62"/>
      <c r="F329" s="37"/>
      <c r="G329" s="37" t="s">
        <v>58</v>
      </c>
      <c r="H329" s="37" t="s">
        <v>58</v>
      </c>
      <c r="I329" s="15"/>
      <c r="J329" s="104">
        <v>1130</v>
      </c>
      <c r="K329" s="15" t="s">
        <v>48</v>
      </c>
      <c r="L329" s="15" t="s">
        <v>49</v>
      </c>
      <c r="M329" s="16">
        <v>0</v>
      </c>
      <c r="N329" s="39" t="s">
        <v>50</v>
      </c>
      <c r="O329" s="39"/>
      <c r="P329" s="39"/>
      <c r="Q329" s="103"/>
      <c r="R329" s="120"/>
      <c r="S329" s="15"/>
      <c r="T329" s="15" t="s">
        <v>58</v>
      </c>
      <c r="U329" s="15" t="s">
        <v>160</v>
      </c>
      <c r="V329" s="15" t="s">
        <v>55</v>
      </c>
      <c r="W329" s="40" t="s">
        <v>58</v>
      </c>
    </row>
    <row r="330" spans="2:23" x14ac:dyDescent="0.2">
      <c r="B330" s="20"/>
      <c r="C330" s="15"/>
      <c r="D330" s="15" t="s">
        <v>63</v>
      </c>
      <c r="E330" s="62"/>
      <c r="F330" s="37"/>
      <c r="G330" s="37" t="s">
        <v>58</v>
      </c>
      <c r="H330" s="37" t="s">
        <v>58</v>
      </c>
      <c r="I330" s="15"/>
      <c r="J330" s="104">
        <v>1130</v>
      </c>
      <c r="K330" s="15" t="s">
        <v>48</v>
      </c>
      <c r="L330" s="15" t="s">
        <v>49</v>
      </c>
      <c r="M330" s="16">
        <v>0</v>
      </c>
      <c r="N330" s="39" t="s">
        <v>50</v>
      </c>
      <c r="O330" s="39"/>
      <c r="P330" s="39"/>
      <c r="Q330" s="103"/>
      <c r="R330" s="120"/>
      <c r="S330" s="15"/>
      <c r="T330" s="15" t="s">
        <v>58</v>
      </c>
      <c r="U330" s="15" t="s">
        <v>160</v>
      </c>
      <c r="V330" s="15" t="s">
        <v>55</v>
      </c>
      <c r="W330" s="40" t="s">
        <v>58</v>
      </c>
    </row>
    <row r="331" spans="2:23" x14ac:dyDescent="0.2">
      <c r="B331" s="20"/>
      <c r="C331" s="15"/>
      <c r="D331" s="15" t="s">
        <v>71</v>
      </c>
      <c r="E331" s="62"/>
      <c r="F331" s="37"/>
      <c r="G331" s="37" t="s">
        <v>58</v>
      </c>
      <c r="H331" s="37" t="s">
        <v>58</v>
      </c>
      <c r="I331" s="15"/>
      <c r="J331" s="104">
        <v>180000</v>
      </c>
      <c r="K331" s="15" t="s">
        <v>73</v>
      </c>
      <c r="L331" s="15" t="s">
        <v>49</v>
      </c>
      <c r="M331" s="16">
        <v>0</v>
      </c>
      <c r="N331" s="39" t="s">
        <v>50</v>
      </c>
      <c r="O331" s="39"/>
      <c r="P331" s="39"/>
      <c r="Q331" s="103"/>
      <c r="R331" s="121"/>
      <c r="S331" s="63"/>
      <c r="T331" s="15" t="s">
        <v>58</v>
      </c>
      <c r="U331" s="15" t="s">
        <v>160</v>
      </c>
      <c r="V331" s="15" t="s">
        <v>55</v>
      </c>
      <c r="W331" s="40" t="s">
        <v>58</v>
      </c>
    </row>
    <row r="332" spans="2:23" x14ac:dyDescent="0.2">
      <c r="B332" s="43"/>
      <c r="C332" s="44"/>
      <c r="D332" s="44" t="s">
        <v>74</v>
      </c>
      <c r="E332" s="105"/>
      <c r="F332" s="45"/>
      <c r="G332" s="45">
        <v>44197</v>
      </c>
      <c r="H332" s="45">
        <v>46022</v>
      </c>
      <c r="I332" s="44"/>
      <c r="J332" s="106" t="s">
        <v>75</v>
      </c>
      <c r="K332" s="44"/>
      <c r="L332" s="44" t="s">
        <v>76</v>
      </c>
      <c r="M332" s="44"/>
      <c r="N332" s="48"/>
      <c r="O332" s="65">
        <v>9.3299999999999994E-2</v>
      </c>
      <c r="P332" s="48" t="s">
        <v>78</v>
      </c>
      <c r="Q332" s="44"/>
      <c r="R332" s="69"/>
      <c r="S332" s="122" t="s">
        <v>251</v>
      </c>
      <c r="T332" s="44" t="s">
        <v>58</v>
      </c>
      <c r="U332" s="44" t="s">
        <v>160</v>
      </c>
      <c r="V332" s="44" t="s">
        <v>79</v>
      </c>
      <c r="W332" s="49" t="s">
        <v>80</v>
      </c>
    </row>
    <row r="333" spans="2:23" x14ac:dyDescent="0.2">
      <c r="B333" s="43"/>
      <c r="C333" s="44"/>
      <c r="D333" s="44" t="s">
        <v>81</v>
      </c>
      <c r="E333" s="105"/>
      <c r="F333" s="45"/>
      <c r="G333" s="45" t="s">
        <v>58</v>
      </c>
      <c r="H333" s="45" t="s">
        <v>58</v>
      </c>
      <c r="I333" s="44"/>
      <c r="J333" s="106" t="s">
        <v>58</v>
      </c>
      <c r="K333" s="44"/>
      <c r="L333" s="44" t="s">
        <v>76</v>
      </c>
      <c r="M333" s="44"/>
      <c r="N333" s="48"/>
      <c r="O333" s="65">
        <v>9.3299999999999994E-2</v>
      </c>
      <c r="P333" s="48" t="s">
        <v>78</v>
      </c>
      <c r="Q333" s="44"/>
      <c r="R333" s="69"/>
      <c r="S333" s="123"/>
      <c r="T333" s="44" t="s">
        <v>58</v>
      </c>
      <c r="U333" s="44" t="s">
        <v>160</v>
      </c>
      <c r="V333" s="44" t="s">
        <v>79</v>
      </c>
      <c r="W333" s="49" t="s">
        <v>58</v>
      </c>
    </row>
    <row r="334" spans="2:23" x14ac:dyDescent="0.2">
      <c r="B334" s="43"/>
      <c r="C334" s="44"/>
      <c r="D334" s="44" t="s">
        <v>82</v>
      </c>
      <c r="E334" s="105"/>
      <c r="F334" s="45"/>
      <c r="G334" s="45" t="s">
        <v>58</v>
      </c>
      <c r="H334" s="45" t="s">
        <v>58</v>
      </c>
      <c r="I334" s="44"/>
      <c r="J334" s="106" t="s">
        <v>58</v>
      </c>
      <c r="K334" s="44"/>
      <c r="L334" s="44" t="s">
        <v>76</v>
      </c>
      <c r="M334" s="44"/>
      <c r="N334" s="48"/>
      <c r="O334" s="65">
        <v>4.6699999999999998E-2</v>
      </c>
      <c r="P334" s="48" t="s">
        <v>78</v>
      </c>
      <c r="Q334" s="44"/>
      <c r="R334" s="69"/>
      <c r="S334" s="123"/>
      <c r="T334" s="44" t="s">
        <v>58</v>
      </c>
      <c r="U334" s="44" t="s">
        <v>160</v>
      </c>
      <c r="V334" s="44" t="s">
        <v>79</v>
      </c>
      <c r="W334" s="49" t="s">
        <v>58</v>
      </c>
    </row>
    <row r="335" spans="2:23" x14ac:dyDescent="0.2">
      <c r="B335" s="43"/>
      <c r="C335" s="44"/>
      <c r="D335" s="44" t="s">
        <v>84</v>
      </c>
      <c r="E335" s="105"/>
      <c r="F335" s="45"/>
      <c r="G335" s="45" t="s">
        <v>58</v>
      </c>
      <c r="H335" s="45" t="s">
        <v>58</v>
      </c>
      <c r="I335" s="44"/>
      <c r="J335" s="106" t="s">
        <v>58</v>
      </c>
      <c r="K335" s="44"/>
      <c r="L335" s="44" t="s">
        <v>76</v>
      </c>
      <c r="M335" s="44"/>
      <c r="N335" s="48"/>
      <c r="O335" s="65">
        <v>9.3299999999999994E-2</v>
      </c>
      <c r="P335" s="48" t="s">
        <v>78</v>
      </c>
      <c r="Q335" s="44"/>
      <c r="R335" s="69"/>
      <c r="S335" s="123"/>
      <c r="T335" s="44" t="s">
        <v>58</v>
      </c>
      <c r="U335" s="44" t="s">
        <v>160</v>
      </c>
      <c r="V335" s="44" t="s">
        <v>79</v>
      </c>
      <c r="W335" s="49" t="s">
        <v>58</v>
      </c>
    </row>
    <row r="336" spans="2:23" ht="38.25" x14ac:dyDescent="0.2">
      <c r="B336" s="43"/>
      <c r="C336" s="44"/>
      <c r="D336" s="44" t="s">
        <v>88</v>
      </c>
      <c r="E336" s="105"/>
      <c r="F336" s="45"/>
      <c r="G336" s="45" t="s">
        <v>259</v>
      </c>
      <c r="H336" s="45" t="s">
        <v>58</v>
      </c>
      <c r="I336" s="44"/>
      <c r="J336" s="106" t="s">
        <v>58</v>
      </c>
      <c r="K336" s="44"/>
      <c r="L336" s="44" t="s">
        <v>76</v>
      </c>
      <c r="M336" s="44"/>
      <c r="N336" s="48"/>
      <c r="O336" s="65" t="s">
        <v>260</v>
      </c>
      <c r="P336" s="48" t="s">
        <v>78</v>
      </c>
      <c r="Q336" s="44"/>
      <c r="R336" s="69"/>
      <c r="S336" s="123"/>
      <c r="T336" s="44" t="s">
        <v>58</v>
      </c>
      <c r="U336" s="44" t="s">
        <v>160</v>
      </c>
      <c r="V336" s="44" t="s">
        <v>91</v>
      </c>
      <c r="W336" s="71" t="s">
        <v>261</v>
      </c>
    </row>
    <row r="337" spans="2:23" x14ac:dyDescent="0.2">
      <c r="B337" s="43"/>
      <c r="C337" s="44"/>
      <c r="D337" s="44" t="s">
        <v>93</v>
      </c>
      <c r="E337" s="45"/>
      <c r="F337" s="46"/>
      <c r="G337" s="46">
        <v>44197</v>
      </c>
      <c r="H337" s="46" t="s">
        <v>58</v>
      </c>
      <c r="I337" s="107"/>
      <c r="J337" s="44" t="s">
        <v>58</v>
      </c>
      <c r="K337" s="44"/>
      <c r="L337" s="44" t="s">
        <v>76</v>
      </c>
      <c r="M337" s="44"/>
      <c r="N337" s="48"/>
      <c r="O337" s="65">
        <v>0.95</v>
      </c>
      <c r="P337" s="48" t="s">
        <v>78</v>
      </c>
      <c r="Q337" s="44"/>
      <c r="R337" s="69"/>
      <c r="S337" s="123"/>
      <c r="T337" s="44" t="s">
        <v>58</v>
      </c>
      <c r="U337" s="44" t="s">
        <v>160</v>
      </c>
      <c r="V337" s="44" t="s">
        <v>91</v>
      </c>
      <c r="W337" s="49"/>
    </row>
    <row r="338" spans="2:23" x14ac:dyDescent="0.2">
      <c r="B338" s="43"/>
      <c r="C338" s="44"/>
      <c r="D338" s="44" t="s">
        <v>95</v>
      </c>
      <c r="E338" s="45"/>
      <c r="F338" s="45"/>
      <c r="G338" s="45" t="s">
        <v>58</v>
      </c>
      <c r="H338" s="45" t="s">
        <v>58</v>
      </c>
      <c r="I338" s="44"/>
      <c r="J338" s="44" t="s">
        <v>58</v>
      </c>
      <c r="K338" s="44"/>
      <c r="L338" s="44" t="s">
        <v>76</v>
      </c>
      <c r="M338" s="44"/>
      <c r="N338" s="48"/>
      <c r="O338" s="65">
        <v>1.86</v>
      </c>
      <c r="P338" s="48" t="s">
        <v>78</v>
      </c>
      <c r="Q338" s="44"/>
      <c r="R338" s="69"/>
      <c r="S338" s="123"/>
      <c r="T338" s="44" t="s">
        <v>58</v>
      </c>
      <c r="U338" s="44" t="s">
        <v>160</v>
      </c>
      <c r="V338" s="44" t="s">
        <v>91</v>
      </c>
      <c r="W338" s="49"/>
    </row>
    <row r="339" spans="2:23" x14ac:dyDescent="0.2">
      <c r="B339" s="43"/>
      <c r="C339" s="44"/>
      <c r="D339" s="44" t="s">
        <v>97</v>
      </c>
      <c r="E339" s="45"/>
      <c r="F339" s="45"/>
      <c r="G339" s="45" t="s">
        <v>58</v>
      </c>
      <c r="H339" s="45" t="s">
        <v>58</v>
      </c>
      <c r="I339" s="44"/>
      <c r="J339" s="44" t="s">
        <v>58</v>
      </c>
      <c r="K339" s="44"/>
      <c r="L339" s="44" t="s">
        <v>76</v>
      </c>
      <c r="M339" s="44"/>
      <c r="N339" s="48"/>
      <c r="O339" s="65">
        <v>3.8</v>
      </c>
      <c r="P339" s="48" t="s">
        <v>78</v>
      </c>
      <c r="Q339" s="44"/>
      <c r="R339" s="69"/>
      <c r="S339" s="123"/>
      <c r="T339" s="44" t="s">
        <v>58</v>
      </c>
      <c r="U339" s="44" t="s">
        <v>160</v>
      </c>
      <c r="V339" s="44" t="s">
        <v>91</v>
      </c>
      <c r="W339" s="49"/>
    </row>
    <row r="340" spans="2:23" x14ac:dyDescent="0.2">
      <c r="B340" s="43"/>
      <c r="C340" s="44"/>
      <c r="D340" s="44" t="s">
        <v>99</v>
      </c>
      <c r="E340" s="45"/>
      <c r="F340" s="45"/>
      <c r="G340" s="45" t="s">
        <v>58</v>
      </c>
      <c r="H340" s="45" t="s">
        <v>58</v>
      </c>
      <c r="I340" s="44"/>
      <c r="J340" s="44" t="s">
        <v>58</v>
      </c>
      <c r="K340" s="44"/>
      <c r="L340" s="44" t="s">
        <v>76</v>
      </c>
      <c r="M340" s="44"/>
      <c r="N340" s="48"/>
      <c r="O340" s="65">
        <v>10.54</v>
      </c>
      <c r="P340" s="48" t="s">
        <v>78</v>
      </c>
      <c r="Q340" s="44"/>
      <c r="R340" s="69"/>
      <c r="S340" s="123"/>
      <c r="T340" s="44" t="s">
        <v>58</v>
      </c>
      <c r="U340" s="44" t="s">
        <v>160</v>
      </c>
      <c r="V340" s="44" t="s">
        <v>91</v>
      </c>
      <c r="W340" s="49"/>
    </row>
    <row r="341" spans="2:23" ht="13.5" thickBot="1" x14ac:dyDescent="0.25">
      <c r="B341" s="50"/>
      <c r="C341" s="51"/>
      <c r="D341" s="51" t="s">
        <v>100</v>
      </c>
      <c r="E341" s="52"/>
      <c r="F341" s="52"/>
      <c r="G341" s="52" t="s">
        <v>58</v>
      </c>
      <c r="H341" s="52" t="s">
        <v>58</v>
      </c>
      <c r="I341" s="51"/>
      <c r="J341" s="51" t="s">
        <v>58</v>
      </c>
      <c r="K341" s="51"/>
      <c r="L341" s="51" t="s">
        <v>76</v>
      </c>
      <c r="M341" s="51"/>
      <c r="N341" s="54"/>
      <c r="O341" s="72">
        <v>10.54</v>
      </c>
      <c r="P341" s="54" t="s">
        <v>78</v>
      </c>
      <c r="Q341" s="51"/>
      <c r="R341" s="108"/>
      <c r="S341" s="124"/>
      <c r="T341" s="51" t="s">
        <v>58</v>
      </c>
      <c r="U341" s="51" t="s">
        <v>160</v>
      </c>
      <c r="V341" s="51" t="s">
        <v>91</v>
      </c>
      <c r="W341" s="55"/>
    </row>
    <row r="342" spans="2:23" ht="12.75" customHeight="1" x14ac:dyDescent="0.2">
      <c r="B342" s="31" t="s">
        <v>43</v>
      </c>
      <c r="C342" s="74" t="s">
        <v>272</v>
      </c>
      <c r="D342" s="32" t="s">
        <v>44</v>
      </c>
      <c r="E342" s="33">
        <v>43061</v>
      </c>
      <c r="F342" s="33">
        <v>44813</v>
      </c>
      <c r="G342" s="33" t="s">
        <v>263</v>
      </c>
      <c r="H342" s="33">
        <v>47118</v>
      </c>
      <c r="I342" s="32" t="s">
        <v>46</v>
      </c>
      <c r="J342" s="56">
        <v>6000</v>
      </c>
      <c r="K342" s="32" t="s">
        <v>48</v>
      </c>
      <c r="L342" s="32" t="s">
        <v>49</v>
      </c>
      <c r="M342" s="34">
        <f>362.57/365</f>
        <v>0.99334246575342466</v>
      </c>
      <c r="N342" s="35" t="s">
        <v>50</v>
      </c>
      <c r="O342" s="92"/>
      <c r="P342" s="35"/>
      <c r="Q342" s="35" t="s">
        <v>264</v>
      </c>
      <c r="R342" s="119" t="s">
        <v>265</v>
      </c>
      <c r="S342" s="32"/>
      <c r="T342" s="32" t="s">
        <v>53</v>
      </c>
      <c r="U342" s="32" t="s">
        <v>54</v>
      </c>
      <c r="V342" s="32" t="s">
        <v>55</v>
      </c>
      <c r="W342" s="113" t="s">
        <v>266</v>
      </c>
    </row>
    <row r="343" spans="2:23" ht="12.75" customHeight="1" x14ac:dyDescent="0.2">
      <c r="B343" s="20"/>
      <c r="C343" s="15"/>
      <c r="D343" s="15" t="s">
        <v>63</v>
      </c>
      <c r="E343" s="37"/>
      <c r="F343" s="37"/>
      <c r="G343" s="37" t="s">
        <v>58</v>
      </c>
      <c r="H343" s="37"/>
      <c r="I343" s="15"/>
      <c r="J343" s="16">
        <v>1500</v>
      </c>
      <c r="K343" s="15" t="s">
        <v>48</v>
      </c>
      <c r="L343" s="15" t="s">
        <v>49</v>
      </c>
      <c r="M343" s="16">
        <v>0</v>
      </c>
      <c r="N343" s="39" t="s">
        <v>50</v>
      </c>
      <c r="O343" s="93"/>
      <c r="P343" s="39"/>
      <c r="Q343" s="15"/>
      <c r="R343" s="120"/>
      <c r="S343" s="15"/>
      <c r="T343" s="15" t="s">
        <v>58</v>
      </c>
      <c r="U343" s="15" t="s">
        <v>54</v>
      </c>
      <c r="V343" s="15" t="s">
        <v>55</v>
      </c>
      <c r="W343" s="114" t="s">
        <v>58</v>
      </c>
    </row>
    <row r="344" spans="2:23" x14ac:dyDescent="0.2">
      <c r="B344" s="20"/>
      <c r="C344" s="15"/>
      <c r="D344" s="15" t="s">
        <v>60</v>
      </c>
      <c r="E344" s="37"/>
      <c r="F344" s="37"/>
      <c r="G344" s="37" t="s">
        <v>58</v>
      </c>
      <c r="H344" s="37"/>
      <c r="I344" s="15"/>
      <c r="J344" s="16">
        <v>6000</v>
      </c>
      <c r="K344" s="15" t="s">
        <v>48</v>
      </c>
      <c r="L344" s="15" t="s">
        <v>49</v>
      </c>
      <c r="M344" s="16">
        <v>0</v>
      </c>
      <c r="N344" s="39" t="s">
        <v>50</v>
      </c>
      <c r="O344" s="93"/>
      <c r="P344" s="39"/>
      <c r="Q344" s="15"/>
      <c r="R344" s="120"/>
      <c r="S344" s="15"/>
      <c r="T344" s="15" t="s">
        <v>58</v>
      </c>
      <c r="U344" s="15" t="s">
        <v>54</v>
      </c>
      <c r="V344" s="15" t="s">
        <v>55</v>
      </c>
      <c r="W344" s="114" t="s">
        <v>58</v>
      </c>
    </row>
    <row r="345" spans="2:23" x14ac:dyDescent="0.2">
      <c r="B345" s="20"/>
      <c r="C345" s="15"/>
      <c r="D345" s="15" t="s">
        <v>61</v>
      </c>
      <c r="E345" s="37"/>
      <c r="F345" s="37"/>
      <c r="G345" s="37" t="s">
        <v>58</v>
      </c>
      <c r="H345" s="37"/>
      <c r="I345" s="15"/>
      <c r="J345" s="16">
        <v>1500</v>
      </c>
      <c r="K345" s="15" t="s">
        <v>48</v>
      </c>
      <c r="L345" s="15" t="s">
        <v>49</v>
      </c>
      <c r="M345" s="16">
        <v>0</v>
      </c>
      <c r="N345" s="39" t="s">
        <v>50</v>
      </c>
      <c r="O345" s="93"/>
      <c r="P345" s="39"/>
      <c r="Q345" s="15"/>
      <c r="R345" s="120"/>
      <c r="S345" s="15"/>
      <c r="T345" s="15" t="s">
        <v>58</v>
      </c>
      <c r="U345" s="15" t="s">
        <v>54</v>
      </c>
      <c r="V345" s="15" t="s">
        <v>55</v>
      </c>
      <c r="W345" s="114" t="s">
        <v>58</v>
      </c>
    </row>
    <row r="346" spans="2:23" x14ac:dyDescent="0.2">
      <c r="B346" s="20"/>
      <c r="C346" s="15"/>
      <c r="D346" s="15" t="s">
        <v>71</v>
      </c>
      <c r="E346" s="37"/>
      <c r="F346" s="37"/>
      <c r="G346" s="37" t="s">
        <v>58</v>
      </c>
      <c r="H346" s="37"/>
      <c r="I346" s="15"/>
      <c r="J346" s="16">
        <v>360000</v>
      </c>
      <c r="K346" s="15" t="s">
        <v>73</v>
      </c>
      <c r="L346" s="15" t="s">
        <v>49</v>
      </c>
      <c r="M346" s="16">
        <v>0</v>
      </c>
      <c r="N346" s="39" t="s">
        <v>50</v>
      </c>
      <c r="O346" s="93"/>
      <c r="P346" s="39"/>
      <c r="Q346" s="15"/>
      <c r="R346" s="120"/>
      <c r="S346" s="63"/>
      <c r="T346" s="15" t="s">
        <v>58</v>
      </c>
      <c r="U346" s="15" t="s">
        <v>54</v>
      </c>
      <c r="V346" s="15" t="s">
        <v>55</v>
      </c>
      <c r="W346" s="114" t="s">
        <v>58</v>
      </c>
    </row>
    <row r="347" spans="2:23" ht="13.5" customHeight="1" x14ac:dyDescent="0.2">
      <c r="B347" s="20"/>
      <c r="C347" s="15"/>
      <c r="D347" s="15" t="s">
        <v>110</v>
      </c>
      <c r="E347" s="37"/>
      <c r="F347" s="37"/>
      <c r="G347" s="37" t="s">
        <v>58</v>
      </c>
      <c r="H347" s="37"/>
      <c r="I347" s="15"/>
      <c r="J347" s="16">
        <v>3000</v>
      </c>
      <c r="K347" s="15" t="s">
        <v>48</v>
      </c>
      <c r="L347" s="15" t="s">
        <v>49</v>
      </c>
      <c r="M347" s="17">
        <f>26.37/365</f>
        <v>7.2246575342465758E-2</v>
      </c>
      <c r="N347" s="39" t="s">
        <v>50</v>
      </c>
      <c r="O347" s="93"/>
      <c r="P347" s="39"/>
      <c r="Q347" s="15" t="s">
        <v>267</v>
      </c>
      <c r="R347" s="120"/>
      <c r="S347" s="63"/>
      <c r="T347" s="15" t="s">
        <v>58</v>
      </c>
      <c r="U347" s="15" t="s">
        <v>54</v>
      </c>
      <c r="V347" s="15" t="s">
        <v>55</v>
      </c>
      <c r="W347" s="114" t="s">
        <v>58</v>
      </c>
    </row>
    <row r="348" spans="2:23" ht="25.5" customHeight="1" x14ac:dyDescent="0.2">
      <c r="B348" s="43"/>
      <c r="C348" s="44"/>
      <c r="D348" s="44" t="s">
        <v>74</v>
      </c>
      <c r="E348" s="45"/>
      <c r="F348" s="45"/>
      <c r="G348" s="45" t="s">
        <v>263</v>
      </c>
      <c r="H348" s="45"/>
      <c r="I348" s="44"/>
      <c r="J348" s="47" t="s">
        <v>75</v>
      </c>
      <c r="K348" s="44"/>
      <c r="L348" s="44" t="s">
        <v>76</v>
      </c>
      <c r="M348" s="44"/>
      <c r="N348" s="48"/>
      <c r="O348" s="65">
        <v>8.3299999999999999E-2</v>
      </c>
      <c r="P348" s="48" t="s">
        <v>78</v>
      </c>
      <c r="Q348" s="44"/>
      <c r="R348" s="111"/>
      <c r="S348" s="122" t="s">
        <v>265</v>
      </c>
      <c r="T348" s="44" t="s">
        <v>58</v>
      </c>
      <c r="U348" s="44" t="s">
        <v>54</v>
      </c>
      <c r="V348" s="44" t="s">
        <v>79</v>
      </c>
      <c r="W348" s="71" t="s">
        <v>268</v>
      </c>
    </row>
    <row r="349" spans="2:23" ht="15" customHeight="1" x14ac:dyDescent="0.2">
      <c r="B349" s="43"/>
      <c r="C349" s="44"/>
      <c r="D349" s="44" t="s">
        <v>81</v>
      </c>
      <c r="E349" s="45"/>
      <c r="F349" s="45"/>
      <c r="G349" s="45" t="s">
        <v>58</v>
      </c>
      <c r="H349" s="45"/>
      <c r="I349" s="44"/>
      <c r="J349" s="47" t="s">
        <v>58</v>
      </c>
      <c r="K349" s="44"/>
      <c r="L349" s="44" t="s">
        <v>76</v>
      </c>
      <c r="M349" s="44"/>
      <c r="N349" s="48"/>
      <c r="O349" s="65">
        <v>8.3299999999999999E-2</v>
      </c>
      <c r="P349" s="48" t="s">
        <v>78</v>
      </c>
      <c r="Q349" s="44"/>
      <c r="R349" s="69"/>
      <c r="S349" s="123"/>
      <c r="T349" s="44" t="s">
        <v>58</v>
      </c>
      <c r="U349" s="44" t="s">
        <v>54</v>
      </c>
      <c r="V349" s="44" t="s">
        <v>79</v>
      </c>
      <c r="W349" s="49" t="s">
        <v>58</v>
      </c>
    </row>
    <row r="350" spans="2:23" ht="15" customHeight="1" x14ac:dyDescent="0.2">
      <c r="B350" s="43"/>
      <c r="C350" s="44"/>
      <c r="D350" s="44" t="s">
        <v>82</v>
      </c>
      <c r="E350" s="45"/>
      <c r="F350" s="45"/>
      <c r="G350" s="45" t="s">
        <v>58</v>
      </c>
      <c r="H350" s="45"/>
      <c r="I350" s="44"/>
      <c r="J350" s="47" t="s">
        <v>58</v>
      </c>
      <c r="K350" s="44"/>
      <c r="L350" s="44" t="s">
        <v>76</v>
      </c>
      <c r="M350" s="44"/>
      <c r="N350" s="48"/>
      <c r="O350" s="65">
        <v>4.1700000000000001E-2</v>
      </c>
      <c r="P350" s="48" t="s">
        <v>78</v>
      </c>
      <c r="Q350" s="44"/>
      <c r="R350" s="69"/>
      <c r="S350" s="123"/>
      <c r="T350" s="44" t="s">
        <v>58</v>
      </c>
      <c r="U350" s="44" t="s">
        <v>54</v>
      </c>
      <c r="V350" s="44" t="s">
        <v>79</v>
      </c>
      <c r="W350" s="49" t="s">
        <v>58</v>
      </c>
    </row>
    <row r="351" spans="2:23" ht="15" customHeight="1" x14ac:dyDescent="0.2">
      <c r="B351" s="43"/>
      <c r="C351" s="44"/>
      <c r="D351" s="44" t="s">
        <v>84</v>
      </c>
      <c r="E351" s="45"/>
      <c r="F351" s="45"/>
      <c r="G351" s="45" t="s">
        <v>58</v>
      </c>
      <c r="H351" s="45"/>
      <c r="I351" s="44"/>
      <c r="J351" s="47" t="s">
        <v>58</v>
      </c>
      <c r="K351" s="44"/>
      <c r="L351" s="44" t="s">
        <v>76</v>
      </c>
      <c r="M351" s="44"/>
      <c r="N351" s="48"/>
      <c r="O351" s="65">
        <v>8.3299999999999999E-2</v>
      </c>
      <c r="P351" s="48" t="s">
        <v>78</v>
      </c>
      <c r="Q351" s="44"/>
      <c r="R351" s="69"/>
      <c r="S351" s="123"/>
      <c r="T351" s="44" t="s">
        <v>58</v>
      </c>
      <c r="U351" s="44" t="s">
        <v>54</v>
      </c>
      <c r="V351" s="44" t="s">
        <v>79</v>
      </c>
      <c r="W351" s="49" t="s">
        <v>58</v>
      </c>
    </row>
    <row r="352" spans="2:23" ht="39" customHeight="1" x14ac:dyDescent="0.2">
      <c r="B352" s="43"/>
      <c r="C352" s="44"/>
      <c r="D352" s="44" t="s">
        <v>88</v>
      </c>
      <c r="E352" s="45"/>
      <c r="F352" s="45"/>
      <c r="G352" s="45">
        <v>45017</v>
      </c>
      <c r="H352" s="45"/>
      <c r="I352" s="44"/>
      <c r="J352" s="47" t="s">
        <v>58</v>
      </c>
      <c r="K352" s="44"/>
      <c r="L352" s="44" t="s">
        <v>76</v>
      </c>
      <c r="M352" s="44"/>
      <c r="N352" s="48"/>
      <c r="O352" s="112" t="s">
        <v>269</v>
      </c>
      <c r="P352" s="48" t="s">
        <v>78</v>
      </c>
      <c r="Q352" s="44"/>
      <c r="R352" s="69"/>
      <c r="S352" s="123"/>
      <c r="T352" s="44" t="s">
        <v>58</v>
      </c>
      <c r="U352" s="44" t="s">
        <v>54</v>
      </c>
      <c r="V352" s="44" t="s">
        <v>91</v>
      </c>
      <c r="W352" s="71" t="s">
        <v>270</v>
      </c>
    </row>
    <row r="353" spans="2:23" ht="15" customHeight="1" x14ac:dyDescent="0.2">
      <c r="B353" s="43"/>
      <c r="C353" s="44"/>
      <c r="D353" s="44" t="s">
        <v>93</v>
      </c>
      <c r="E353" s="45"/>
      <c r="F353" s="45"/>
      <c r="G353" s="45" t="s">
        <v>263</v>
      </c>
      <c r="H353" s="45"/>
      <c r="I353" s="44"/>
      <c r="J353" s="47" t="s">
        <v>58</v>
      </c>
      <c r="K353" s="44"/>
      <c r="L353" s="44" t="s">
        <v>76</v>
      </c>
      <c r="M353" s="44"/>
      <c r="N353" s="48"/>
      <c r="O353" s="112">
        <v>0.95</v>
      </c>
      <c r="P353" s="48" t="s">
        <v>78</v>
      </c>
      <c r="Q353" s="44"/>
      <c r="R353" s="69"/>
      <c r="S353" s="123"/>
      <c r="T353" s="44" t="s">
        <v>58</v>
      </c>
      <c r="U353" s="44" t="s">
        <v>54</v>
      </c>
      <c r="V353" s="44" t="s">
        <v>91</v>
      </c>
      <c r="W353" s="71" t="s">
        <v>271</v>
      </c>
    </row>
    <row r="354" spans="2:23" ht="15" customHeight="1" x14ac:dyDescent="0.2">
      <c r="B354" s="43"/>
      <c r="C354" s="44"/>
      <c r="D354" s="44" t="s">
        <v>95</v>
      </c>
      <c r="E354" s="45"/>
      <c r="F354" s="45"/>
      <c r="G354" s="45" t="s">
        <v>58</v>
      </c>
      <c r="H354" s="45"/>
      <c r="I354" s="44"/>
      <c r="J354" s="47" t="s">
        <v>58</v>
      </c>
      <c r="K354" s="44"/>
      <c r="L354" s="44" t="s">
        <v>76</v>
      </c>
      <c r="M354" s="44"/>
      <c r="N354" s="48"/>
      <c r="O354" s="112">
        <v>1.66</v>
      </c>
      <c r="P354" s="48" t="s">
        <v>78</v>
      </c>
      <c r="Q354" s="44"/>
      <c r="R354" s="69"/>
      <c r="S354" s="123"/>
      <c r="T354" s="44" t="s">
        <v>58</v>
      </c>
      <c r="U354" s="44" t="s">
        <v>54</v>
      </c>
      <c r="V354" s="44" t="s">
        <v>91</v>
      </c>
      <c r="W354" s="49" t="s">
        <v>58</v>
      </c>
    </row>
    <row r="355" spans="2:23" ht="15" customHeight="1" x14ac:dyDescent="0.2">
      <c r="B355" s="43"/>
      <c r="C355" s="44"/>
      <c r="D355" s="44" t="s">
        <v>97</v>
      </c>
      <c r="E355" s="45"/>
      <c r="F355" s="45"/>
      <c r="G355" s="45" t="s">
        <v>58</v>
      </c>
      <c r="H355" s="45"/>
      <c r="I355" s="44"/>
      <c r="J355" s="47" t="s">
        <v>58</v>
      </c>
      <c r="K355" s="44"/>
      <c r="L355" s="44" t="s">
        <v>76</v>
      </c>
      <c r="M355" s="44"/>
      <c r="N355" s="48"/>
      <c r="O355" s="112">
        <v>3.8</v>
      </c>
      <c r="P355" s="48" t="s">
        <v>78</v>
      </c>
      <c r="Q355" s="44"/>
      <c r="R355" s="69"/>
      <c r="S355" s="123"/>
      <c r="T355" s="44" t="s">
        <v>58</v>
      </c>
      <c r="U355" s="44" t="s">
        <v>54</v>
      </c>
      <c r="V355" s="44" t="s">
        <v>91</v>
      </c>
      <c r="W355" s="49" t="s">
        <v>58</v>
      </c>
    </row>
    <row r="356" spans="2:23" ht="15" customHeight="1" x14ac:dyDescent="0.2">
      <c r="B356" s="43"/>
      <c r="C356" s="44"/>
      <c r="D356" s="44" t="s">
        <v>99</v>
      </c>
      <c r="E356" s="45"/>
      <c r="F356" s="45"/>
      <c r="G356" s="45" t="s">
        <v>58</v>
      </c>
      <c r="H356" s="45"/>
      <c r="I356" s="44"/>
      <c r="J356" s="47" t="s">
        <v>58</v>
      </c>
      <c r="K356" s="44"/>
      <c r="L356" s="44" t="s">
        <v>76</v>
      </c>
      <c r="M356" s="44"/>
      <c r="N356" s="48"/>
      <c r="O356" s="112">
        <v>10.55</v>
      </c>
      <c r="P356" s="48" t="s">
        <v>78</v>
      </c>
      <c r="Q356" s="44"/>
      <c r="R356" s="69"/>
      <c r="S356" s="123"/>
      <c r="T356" s="44" t="s">
        <v>58</v>
      </c>
      <c r="U356" s="44" t="s">
        <v>54</v>
      </c>
      <c r="V356" s="44" t="s">
        <v>91</v>
      </c>
      <c r="W356" s="49" t="s">
        <v>58</v>
      </c>
    </row>
    <row r="357" spans="2:23" ht="15.75" customHeight="1" thickBot="1" x14ac:dyDescent="0.25">
      <c r="B357" s="50"/>
      <c r="C357" s="51"/>
      <c r="D357" s="51" t="s">
        <v>100</v>
      </c>
      <c r="E357" s="52"/>
      <c r="F357" s="52"/>
      <c r="G357" s="52" t="s">
        <v>58</v>
      </c>
      <c r="H357" s="52"/>
      <c r="I357" s="51"/>
      <c r="J357" s="53" t="s">
        <v>58</v>
      </c>
      <c r="K357" s="51"/>
      <c r="L357" s="51" t="s">
        <v>76</v>
      </c>
      <c r="M357" s="51"/>
      <c r="N357" s="54"/>
      <c r="O357" s="115">
        <v>10.55</v>
      </c>
      <c r="P357" s="54" t="s">
        <v>78</v>
      </c>
      <c r="Q357" s="51"/>
      <c r="R357" s="73"/>
      <c r="S357" s="124"/>
      <c r="T357" s="51" t="s">
        <v>58</v>
      </c>
      <c r="U357" s="51" t="s">
        <v>54</v>
      </c>
      <c r="V357" s="51" t="s">
        <v>91</v>
      </c>
      <c r="W357" s="55" t="s">
        <v>58</v>
      </c>
    </row>
    <row r="358" spans="2:23" x14ac:dyDescent="0.2">
      <c r="B358" s="31" t="s">
        <v>43</v>
      </c>
      <c r="C358" s="74" t="s">
        <v>280</v>
      </c>
      <c r="D358" s="32" t="s">
        <v>44</v>
      </c>
      <c r="E358" s="33">
        <v>44620</v>
      </c>
      <c r="F358" s="33" t="s">
        <v>157</v>
      </c>
      <c r="G358" s="33" t="s">
        <v>273</v>
      </c>
      <c r="H358" s="33">
        <v>46387</v>
      </c>
      <c r="I358" s="32" t="s">
        <v>46</v>
      </c>
      <c r="J358" s="56">
        <v>8000</v>
      </c>
      <c r="K358" s="32" t="s">
        <v>48</v>
      </c>
      <c r="L358" s="32" t="s">
        <v>49</v>
      </c>
      <c r="M358" s="34">
        <f>360.54/365</f>
        <v>0.98778082191780825</v>
      </c>
      <c r="N358" s="35" t="s">
        <v>50</v>
      </c>
      <c r="O358" s="35"/>
      <c r="P358" s="35"/>
      <c r="Q358" s="32" t="s">
        <v>274</v>
      </c>
      <c r="R358" s="119" t="s">
        <v>275</v>
      </c>
      <c r="S358" s="32"/>
      <c r="T358" s="32" t="s">
        <v>53</v>
      </c>
      <c r="U358" s="32" t="s">
        <v>54</v>
      </c>
      <c r="V358" s="32" t="s">
        <v>55</v>
      </c>
      <c r="W358" s="36" t="s">
        <v>276</v>
      </c>
    </row>
    <row r="359" spans="2:23" x14ac:dyDescent="0.2">
      <c r="B359" s="20"/>
      <c r="C359" s="15"/>
      <c r="D359" s="38" t="s">
        <v>60</v>
      </c>
      <c r="E359" s="37"/>
      <c r="F359" s="37"/>
      <c r="G359" s="37" t="s">
        <v>58</v>
      </c>
      <c r="H359" s="37" t="s">
        <v>58</v>
      </c>
      <c r="I359" s="15"/>
      <c r="J359" s="94">
        <v>8000</v>
      </c>
      <c r="K359" s="38" t="s">
        <v>48</v>
      </c>
      <c r="L359" s="38" t="s">
        <v>49</v>
      </c>
      <c r="M359" s="94">
        <v>0</v>
      </c>
      <c r="N359" s="79" t="s">
        <v>50</v>
      </c>
      <c r="O359" s="79"/>
      <c r="P359" s="79"/>
      <c r="Q359" s="38"/>
      <c r="R359" s="120"/>
      <c r="S359" s="15"/>
      <c r="T359" s="15" t="s">
        <v>58</v>
      </c>
      <c r="U359" s="15" t="s">
        <v>54</v>
      </c>
      <c r="V359" s="38" t="s">
        <v>55</v>
      </c>
      <c r="W359" s="40" t="s">
        <v>58</v>
      </c>
    </row>
    <row r="360" spans="2:23" x14ac:dyDescent="0.2">
      <c r="B360" s="20"/>
      <c r="C360" s="15"/>
      <c r="D360" s="15" t="s">
        <v>61</v>
      </c>
      <c r="E360" s="37"/>
      <c r="F360" s="37"/>
      <c r="G360" s="37" t="s">
        <v>58</v>
      </c>
      <c r="H360" s="37" t="s">
        <v>58</v>
      </c>
      <c r="I360" s="15"/>
      <c r="J360" s="16">
        <v>2000</v>
      </c>
      <c r="K360" s="15" t="s">
        <v>48</v>
      </c>
      <c r="L360" s="15" t="s">
        <v>49</v>
      </c>
      <c r="M360" s="16">
        <v>0</v>
      </c>
      <c r="N360" s="39" t="s">
        <v>50</v>
      </c>
      <c r="O360" s="39"/>
      <c r="P360" s="39"/>
      <c r="Q360" s="15"/>
      <c r="R360" s="120"/>
      <c r="S360" s="15"/>
      <c r="T360" s="15" t="s">
        <v>58</v>
      </c>
      <c r="U360" s="15" t="s">
        <v>54</v>
      </c>
      <c r="V360" s="15" t="s">
        <v>55</v>
      </c>
      <c r="W360" s="40" t="s">
        <v>58</v>
      </c>
    </row>
    <row r="361" spans="2:23" x14ac:dyDescent="0.2">
      <c r="B361" s="20"/>
      <c r="C361" s="15"/>
      <c r="D361" s="15" t="s">
        <v>63</v>
      </c>
      <c r="E361" s="37"/>
      <c r="F361" s="37"/>
      <c r="G361" s="37" t="s">
        <v>58</v>
      </c>
      <c r="H361" s="37" t="s">
        <v>58</v>
      </c>
      <c r="I361" s="15"/>
      <c r="J361" s="16">
        <v>2000</v>
      </c>
      <c r="K361" s="15" t="s">
        <v>48</v>
      </c>
      <c r="L361" s="15" t="s">
        <v>49</v>
      </c>
      <c r="M361" s="16">
        <v>0</v>
      </c>
      <c r="N361" s="39" t="s">
        <v>50</v>
      </c>
      <c r="O361" s="39"/>
      <c r="P361" s="39"/>
      <c r="Q361" s="15"/>
      <c r="R361" s="120"/>
      <c r="S361" s="15"/>
      <c r="T361" s="15" t="s">
        <v>58</v>
      </c>
      <c r="U361" s="15" t="s">
        <v>54</v>
      </c>
      <c r="V361" s="15" t="s">
        <v>55</v>
      </c>
      <c r="W361" s="40" t="s">
        <v>58</v>
      </c>
    </row>
    <row r="362" spans="2:23" x14ac:dyDescent="0.2">
      <c r="B362" s="20"/>
      <c r="C362" s="15"/>
      <c r="D362" s="15" t="s">
        <v>71</v>
      </c>
      <c r="E362" s="37"/>
      <c r="F362" s="37"/>
      <c r="G362" s="37" t="s">
        <v>58</v>
      </c>
      <c r="H362" s="37">
        <v>45291</v>
      </c>
      <c r="I362" s="15"/>
      <c r="J362" s="16">
        <v>370000</v>
      </c>
      <c r="K362" s="15" t="s">
        <v>73</v>
      </c>
      <c r="L362" s="15" t="s">
        <v>49</v>
      </c>
      <c r="M362" s="16">
        <v>0</v>
      </c>
      <c r="N362" s="39" t="s">
        <v>50</v>
      </c>
      <c r="O362" s="39"/>
      <c r="P362" s="39"/>
      <c r="Q362" s="15"/>
      <c r="R362" s="120"/>
      <c r="S362" s="63"/>
      <c r="T362" s="15" t="s">
        <v>58</v>
      </c>
      <c r="U362" s="15" t="s">
        <v>54</v>
      </c>
      <c r="V362" s="15" t="s">
        <v>55</v>
      </c>
      <c r="W362" s="40" t="s">
        <v>58</v>
      </c>
    </row>
    <row r="363" spans="2:23" x14ac:dyDescent="0.2">
      <c r="B363" s="20"/>
      <c r="C363" s="15"/>
      <c r="D363" s="15" t="s">
        <v>71</v>
      </c>
      <c r="E363" s="37"/>
      <c r="F363" s="37"/>
      <c r="G363" s="85">
        <v>45292</v>
      </c>
      <c r="H363" s="37">
        <v>46387</v>
      </c>
      <c r="I363" s="15"/>
      <c r="J363" s="16">
        <v>320000</v>
      </c>
      <c r="K363" s="15" t="s">
        <v>73</v>
      </c>
      <c r="L363" s="15" t="s">
        <v>49</v>
      </c>
      <c r="M363" s="16">
        <v>0</v>
      </c>
      <c r="N363" s="39" t="s">
        <v>50</v>
      </c>
      <c r="O363" s="39"/>
      <c r="P363" s="39"/>
      <c r="Q363" s="15"/>
      <c r="R363" s="120"/>
      <c r="S363" s="63"/>
      <c r="T363" s="15" t="s">
        <v>58</v>
      </c>
      <c r="U363" s="15" t="s">
        <v>54</v>
      </c>
      <c r="V363" s="15" t="s">
        <v>55</v>
      </c>
      <c r="W363" s="40"/>
    </row>
    <row r="364" spans="2:23" x14ac:dyDescent="0.2">
      <c r="B364" s="20"/>
      <c r="C364" s="15"/>
      <c r="D364" s="15" t="s">
        <v>57</v>
      </c>
      <c r="E364" s="37"/>
      <c r="F364" s="37"/>
      <c r="G364" s="37">
        <v>44621</v>
      </c>
      <c r="H364" s="37" t="s">
        <v>58</v>
      </c>
      <c r="I364" s="15"/>
      <c r="J364" s="16">
        <v>0</v>
      </c>
      <c r="K364" s="15" t="s">
        <v>48</v>
      </c>
      <c r="L364" s="15" t="s">
        <v>49</v>
      </c>
      <c r="M364" s="17">
        <f>27.35/365</f>
        <v>7.4931506849315072E-2</v>
      </c>
      <c r="N364" s="39" t="s">
        <v>50</v>
      </c>
      <c r="O364" s="39"/>
      <c r="P364" s="39"/>
      <c r="Q364" s="15" t="s">
        <v>277</v>
      </c>
      <c r="R364" s="121"/>
      <c r="S364" s="63"/>
      <c r="T364" s="15" t="s">
        <v>58</v>
      </c>
      <c r="U364" s="15" t="s">
        <v>54</v>
      </c>
      <c r="V364" s="15" t="s">
        <v>55</v>
      </c>
      <c r="W364" s="40"/>
    </row>
    <row r="365" spans="2:23" x14ac:dyDescent="0.2">
      <c r="B365" s="43"/>
      <c r="C365" s="44"/>
      <c r="D365" s="44" t="s">
        <v>74</v>
      </c>
      <c r="E365" s="45"/>
      <c r="F365" s="45"/>
      <c r="G365" s="45" t="s">
        <v>58</v>
      </c>
      <c r="H365" s="45" t="s">
        <v>58</v>
      </c>
      <c r="I365" s="44"/>
      <c r="J365" s="47" t="s">
        <v>75</v>
      </c>
      <c r="K365" s="44"/>
      <c r="L365" s="44" t="s">
        <v>76</v>
      </c>
      <c r="M365" s="44"/>
      <c r="N365" s="48"/>
      <c r="O365" s="65">
        <v>9.6699999999999994E-2</v>
      </c>
      <c r="P365" s="48" t="s">
        <v>78</v>
      </c>
      <c r="Q365" s="44"/>
      <c r="R365" s="69"/>
      <c r="S365" s="122" t="s">
        <v>275</v>
      </c>
      <c r="T365" s="44" t="s">
        <v>58</v>
      </c>
      <c r="U365" s="44" t="s">
        <v>54</v>
      </c>
      <c r="V365" s="44" t="s">
        <v>79</v>
      </c>
      <c r="W365" s="49" t="s">
        <v>80</v>
      </c>
    </row>
    <row r="366" spans="2:23" x14ac:dyDescent="0.2">
      <c r="B366" s="43"/>
      <c r="C366" s="44"/>
      <c r="D366" s="44" t="s">
        <v>81</v>
      </c>
      <c r="E366" s="45"/>
      <c r="F366" s="45"/>
      <c r="G366" s="45" t="s">
        <v>58</v>
      </c>
      <c r="H366" s="45" t="s">
        <v>58</v>
      </c>
      <c r="I366" s="44"/>
      <c r="J366" s="47" t="s">
        <v>58</v>
      </c>
      <c r="K366" s="44"/>
      <c r="L366" s="44" t="s">
        <v>76</v>
      </c>
      <c r="M366" s="44"/>
      <c r="N366" s="48"/>
      <c r="O366" s="65">
        <v>9.6699999999999994E-2</v>
      </c>
      <c r="P366" s="48" t="s">
        <v>78</v>
      </c>
      <c r="Q366" s="44"/>
      <c r="R366" s="69"/>
      <c r="S366" s="123"/>
      <c r="T366" s="44" t="s">
        <v>58</v>
      </c>
      <c r="U366" s="44" t="s">
        <v>54</v>
      </c>
      <c r="V366" s="44" t="s">
        <v>79</v>
      </c>
      <c r="W366" s="49" t="s">
        <v>58</v>
      </c>
    </row>
    <row r="367" spans="2:23" x14ac:dyDescent="0.2">
      <c r="B367" s="43"/>
      <c r="C367" s="44"/>
      <c r="D367" s="44" t="s">
        <v>82</v>
      </c>
      <c r="E367" s="45"/>
      <c r="F367" s="45"/>
      <c r="G367" s="45" t="s">
        <v>58</v>
      </c>
      <c r="H367" s="45" t="s">
        <v>58</v>
      </c>
      <c r="I367" s="44"/>
      <c r="J367" s="47" t="s">
        <v>58</v>
      </c>
      <c r="K367" s="44"/>
      <c r="L367" s="44" t="s">
        <v>76</v>
      </c>
      <c r="M367" s="44"/>
      <c r="N367" s="48"/>
      <c r="O367" s="65">
        <v>4.8399999999999999E-2</v>
      </c>
      <c r="P367" s="48" t="s">
        <v>78</v>
      </c>
      <c r="Q367" s="44"/>
      <c r="R367" s="69"/>
      <c r="S367" s="123"/>
      <c r="T367" s="44" t="s">
        <v>58</v>
      </c>
      <c r="U367" s="44" t="s">
        <v>54</v>
      </c>
      <c r="V367" s="44" t="s">
        <v>79</v>
      </c>
      <c r="W367" s="49" t="s">
        <v>58</v>
      </c>
    </row>
    <row r="368" spans="2:23" x14ac:dyDescent="0.2">
      <c r="B368" s="43"/>
      <c r="C368" s="44"/>
      <c r="D368" s="44" t="s">
        <v>84</v>
      </c>
      <c r="E368" s="45"/>
      <c r="F368" s="45"/>
      <c r="G368" s="45" t="s">
        <v>58</v>
      </c>
      <c r="H368" s="45" t="s">
        <v>58</v>
      </c>
      <c r="I368" s="44"/>
      <c r="J368" s="47" t="s">
        <v>58</v>
      </c>
      <c r="K368" s="44"/>
      <c r="L368" s="44" t="s">
        <v>76</v>
      </c>
      <c r="M368" s="44"/>
      <c r="N368" s="48"/>
      <c r="O368" s="65">
        <v>9.6699999999999994E-2</v>
      </c>
      <c r="P368" s="48" t="s">
        <v>78</v>
      </c>
      <c r="Q368" s="44"/>
      <c r="R368" s="69"/>
      <c r="S368" s="123"/>
      <c r="T368" s="44" t="s">
        <v>58</v>
      </c>
      <c r="U368" s="44" t="s">
        <v>54</v>
      </c>
      <c r="V368" s="44" t="s">
        <v>79</v>
      </c>
      <c r="W368" s="49" t="s">
        <v>58</v>
      </c>
    </row>
    <row r="369" spans="2:23" ht="53.25" customHeight="1" x14ac:dyDescent="0.2">
      <c r="B369" s="43"/>
      <c r="C369" s="44"/>
      <c r="D369" s="44" t="s">
        <v>88</v>
      </c>
      <c r="E369" s="45"/>
      <c r="F369" s="45"/>
      <c r="G369" s="45" t="s">
        <v>58</v>
      </c>
      <c r="H369" s="45" t="s">
        <v>58</v>
      </c>
      <c r="I369" s="44"/>
      <c r="J369" s="47" t="s">
        <v>58</v>
      </c>
      <c r="K369" s="44"/>
      <c r="L369" s="44" t="s">
        <v>76</v>
      </c>
      <c r="M369" s="44"/>
      <c r="N369" s="48"/>
      <c r="O369" s="65" t="s">
        <v>278</v>
      </c>
      <c r="P369" s="48" t="s">
        <v>78</v>
      </c>
      <c r="Q369" s="44"/>
      <c r="R369" s="69"/>
      <c r="S369" s="123"/>
      <c r="T369" s="44" t="s">
        <v>58</v>
      </c>
      <c r="U369" s="44" t="s">
        <v>54</v>
      </c>
      <c r="V369" s="44" t="s">
        <v>91</v>
      </c>
      <c r="W369" s="71" t="s">
        <v>279</v>
      </c>
    </row>
    <row r="370" spans="2:23" x14ac:dyDescent="0.2">
      <c r="B370" s="43"/>
      <c r="C370" s="44"/>
      <c r="D370" s="44" t="s">
        <v>93</v>
      </c>
      <c r="E370" s="45"/>
      <c r="F370" s="45"/>
      <c r="G370" s="45" t="s">
        <v>58</v>
      </c>
      <c r="H370" s="45" t="s">
        <v>58</v>
      </c>
      <c r="I370" s="44"/>
      <c r="J370" s="44" t="s">
        <v>58</v>
      </c>
      <c r="K370" s="44"/>
      <c r="L370" s="44" t="s">
        <v>76</v>
      </c>
      <c r="M370" s="44"/>
      <c r="N370" s="48"/>
      <c r="O370" s="65">
        <v>0.97860000000000003</v>
      </c>
      <c r="P370" s="48" t="s">
        <v>78</v>
      </c>
      <c r="Q370" s="44"/>
      <c r="R370" s="69"/>
      <c r="S370" s="123"/>
      <c r="T370" s="44" t="s">
        <v>58</v>
      </c>
      <c r="U370" s="44" t="s">
        <v>54</v>
      </c>
      <c r="V370" s="44" t="s">
        <v>91</v>
      </c>
      <c r="W370" s="49"/>
    </row>
    <row r="371" spans="2:23" x14ac:dyDescent="0.2">
      <c r="B371" s="43"/>
      <c r="C371" s="44"/>
      <c r="D371" s="44" t="s">
        <v>95</v>
      </c>
      <c r="E371" s="45"/>
      <c r="F371" s="45"/>
      <c r="G371" s="45" t="s">
        <v>58</v>
      </c>
      <c r="H371" s="45" t="s">
        <v>58</v>
      </c>
      <c r="I371" s="44"/>
      <c r="J371" s="44" t="s">
        <v>58</v>
      </c>
      <c r="K371" s="44"/>
      <c r="L371" s="44" t="s">
        <v>76</v>
      </c>
      <c r="M371" s="44"/>
      <c r="N371" s="48"/>
      <c r="O371" s="65">
        <f>O370*2</f>
        <v>1.9572000000000001</v>
      </c>
      <c r="P371" s="48" t="s">
        <v>78</v>
      </c>
      <c r="Q371" s="44"/>
      <c r="R371" s="69"/>
      <c r="S371" s="123"/>
      <c r="T371" s="44" t="s">
        <v>58</v>
      </c>
      <c r="U371" s="44" t="s">
        <v>54</v>
      </c>
      <c r="V371" s="44" t="s">
        <v>91</v>
      </c>
      <c r="W371" s="49"/>
    </row>
    <row r="372" spans="2:23" x14ac:dyDescent="0.2">
      <c r="B372" s="43"/>
      <c r="C372" s="44"/>
      <c r="D372" s="44" t="s">
        <v>97</v>
      </c>
      <c r="E372" s="45"/>
      <c r="F372" s="45"/>
      <c r="G372" s="45" t="s">
        <v>58</v>
      </c>
      <c r="H372" s="45" t="s">
        <v>58</v>
      </c>
      <c r="I372" s="44"/>
      <c r="J372" s="44" t="s">
        <v>58</v>
      </c>
      <c r="K372" s="44"/>
      <c r="L372" s="44" t="s">
        <v>76</v>
      </c>
      <c r="M372" s="44"/>
      <c r="N372" s="48"/>
      <c r="O372" s="65">
        <v>3.9350999999999998</v>
      </c>
      <c r="P372" s="48" t="s">
        <v>78</v>
      </c>
      <c r="Q372" s="44"/>
      <c r="R372" s="69"/>
      <c r="S372" s="123"/>
      <c r="T372" s="44" t="s">
        <v>58</v>
      </c>
      <c r="U372" s="44" t="s">
        <v>54</v>
      </c>
      <c r="V372" s="44" t="s">
        <v>91</v>
      </c>
      <c r="W372" s="49"/>
    </row>
    <row r="373" spans="2:23" x14ac:dyDescent="0.2">
      <c r="B373" s="43"/>
      <c r="C373" s="44"/>
      <c r="D373" s="44" t="s">
        <v>99</v>
      </c>
      <c r="E373" s="45"/>
      <c r="F373" s="45"/>
      <c r="G373" s="45" t="s">
        <v>58</v>
      </c>
      <c r="H373" s="45" t="s">
        <v>58</v>
      </c>
      <c r="I373" s="44"/>
      <c r="J373" s="44" t="s">
        <v>58</v>
      </c>
      <c r="K373" s="44"/>
      <c r="L373" s="44" t="s">
        <v>76</v>
      </c>
      <c r="M373" s="44"/>
      <c r="N373" s="48"/>
      <c r="O373" s="65">
        <v>10.929600000000001</v>
      </c>
      <c r="P373" s="48" t="s">
        <v>78</v>
      </c>
      <c r="Q373" s="44"/>
      <c r="R373" s="69"/>
      <c r="S373" s="123"/>
      <c r="T373" s="44" t="s">
        <v>58</v>
      </c>
      <c r="U373" s="44" t="s">
        <v>54</v>
      </c>
      <c r="V373" s="44" t="s">
        <v>91</v>
      </c>
      <c r="W373" s="49"/>
    </row>
    <row r="374" spans="2:23" ht="13.5" thickBot="1" x14ac:dyDescent="0.25">
      <c r="B374" s="50"/>
      <c r="C374" s="51"/>
      <c r="D374" s="51" t="s">
        <v>100</v>
      </c>
      <c r="E374" s="52"/>
      <c r="F374" s="52"/>
      <c r="G374" s="52" t="s">
        <v>58</v>
      </c>
      <c r="H374" s="52" t="s">
        <v>58</v>
      </c>
      <c r="I374" s="51"/>
      <c r="J374" s="51" t="s">
        <v>58</v>
      </c>
      <c r="K374" s="51"/>
      <c r="L374" s="51" t="s">
        <v>76</v>
      </c>
      <c r="M374" s="51"/>
      <c r="N374" s="54"/>
      <c r="O374" s="72">
        <v>10.929600000000001</v>
      </c>
      <c r="P374" s="54" t="s">
        <v>78</v>
      </c>
      <c r="Q374" s="51"/>
      <c r="R374" s="73"/>
      <c r="S374" s="124"/>
      <c r="T374" s="51" t="s">
        <v>58</v>
      </c>
      <c r="U374" s="51" t="s">
        <v>54</v>
      </c>
      <c r="V374" s="51" t="s">
        <v>91</v>
      </c>
      <c r="W374" s="55"/>
    </row>
    <row r="375" spans="2:23" ht="15" x14ac:dyDescent="0.2">
      <c r="B375" s="8"/>
      <c r="C375" s="78"/>
      <c r="D375" s="8"/>
      <c r="E375" s="8"/>
      <c r="F375" s="8"/>
      <c r="G375" s="8"/>
      <c r="H375" s="8"/>
      <c r="I375" s="8"/>
      <c r="J375" s="8"/>
    </row>
    <row r="376" spans="2:23" ht="15" x14ac:dyDescent="0.2">
      <c r="B376" s="8"/>
      <c r="C376" s="78"/>
      <c r="D376" s="8"/>
      <c r="E376" s="8"/>
      <c r="F376" s="8"/>
      <c r="G376" s="8"/>
      <c r="H376" s="8"/>
      <c r="I376" s="8"/>
      <c r="J376" s="8"/>
    </row>
    <row r="377" spans="2:23" ht="15.75" x14ac:dyDescent="0.25">
      <c r="B377" s="117"/>
      <c r="C377" s="78"/>
      <c r="D377" s="8"/>
      <c r="E377" s="8"/>
      <c r="F377" s="8"/>
      <c r="G377" s="8"/>
      <c r="H377" s="8"/>
      <c r="I377" s="8"/>
      <c r="J377" s="8"/>
    </row>
    <row r="378" spans="2:23" ht="15.75" x14ac:dyDescent="0.25">
      <c r="B378" s="117" t="s">
        <v>287</v>
      </c>
      <c r="C378" s="78"/>
      <c r="D378" s="8"/>
      <c r="E378" s="8"/>
      <c r="F378" s="8"/>
      <c r="G378" s="8"/>
      <c r="H378" s="8"/>
      <c r="I378" s="8"/>
      <c r="J378" s="8"/>
    </row>
    <row r="379" spans="2:23" ht="15" x14ac:dyDescent="0.2">
      <c r="B379" s="8"/>
      <c r="C379" s="78"/>
      <c r="D379" s="8"/>
      <c r="E379" s="8"/>
      <c r="F379" s="8"/>
      <c r="G379" s="8"/>
      <c r="H379" s="8"/>
      <c r="I379" s="8"/>
      <c r="J379" s="8"/>
    </row>
    <row r="380" spans="2:23" ht="15.75" x14ac:dyDescent="0.25">
      <c r="B380" s="117" t="s">
        <v>281</v>
      </c>
      <c r="C380" s="78"/>
      <c r="D380" s="8"/>
      <c r="E380" s="8"/>
      <c r="F380" s="8"/>
      <c r="G380" s="8"/>
      <c r="H380" s="8"/>
      <c r="I380" s="8"/>
      <c r="J380" s="8"/>
    </row>
    <row r="381" spans="2:23" ht="15" x14ac:dyDescent="0.2">
      <c r="B381" s="8"/>
      <c r="C381" s="78"/>
      <c r="D381" s="8"/>
      <c r="E381" s="8"/>
      <c r="F381" s="8"/>
      <c r="G381" s="8"/>
      <c r="H381" s="8"/>
      <c r="I381" s="8"/>
      <c r="J381" s="8"/>
    </row>
    <row r="382" spans="2:23" ht="15.75" x14ac:dyDescent="0.25">
      <c r="B382" s="117" t="s">
        <v>288</v>
      </c>
      <c r="C382" s="78"/>
      <c r="D382" s="8"/>
      <c r="E382" s="8"/>
      <c r="F382" s="8"/>
      <c r="G382" s="8"/>
      <c r="H382" s="8"/>
      <c r="I382" s="8"/>
      <c r="J382" s="8"/>
    </row>
    <row r="383" spans="2:23" ht="15" x14ac:dyDescent="0.2">
      <c r="B383" s="8"/>
      <c r="C383" s="78"/>
      <c r="D383" s="8"/>
      <c r="E383" s="8"/>
      <c r="F383" s="8"/>
      <c r="G383" s="8"/>
      <c r="H383" s="8"/>
      <c r="I383" s="8"/>
      <c r="J383" s="8"/>
    </row>
    <row r="384" spans="2:23" ht="15" x14ac:dyDescent="0.2">
      <c r="B384" s="8"/>
      <c r="C384" s="78"/>
      <c r="D384" s="8"/>
      <c r="E384" s="8"/>
      <c r="F384" s="8"/>
      <c r="G384" s="8"/>
      <c r="H384" s="8"/>
      <c r="I384" s="8"/>
      <c r="J384" s="8"/>
    </row>
    <row r="385" spans="2:10" ht="15" x14ac:dyDescent="0.2">
      <c r="B385" s="8"/>
      <c r="C385" s="78"/>
      <c r="D385" s="8"/>
      <c r="E385" s="8"/>
      <c r="F385" s="8"/>
      <c r="G385" s="8"/>
      <c r="H385" s="8"/>
      <c r="I385" s="8"/>
      <c r="J385" s="8"/>
    </row>
    <row r="386" spans="2:10" ht="15" x14ac:dyDescent="0.2">
      <c r="B386" s="8"/>
      <c r="C386" s="78"/>
      <c r="D386" s="8"/>
      <c r="E386" s="8"/>
      <c r="F386" s="8"/>
      <c r="G386" s="8"/>
      <c r="H386" s="8"/>
      <c r="I386" s="8"/>
      <c r="J386" s="8"/>
    </row>
    <row r="387" spans="2:10" ht="15" x14ac:dyDescent="0.2">
      <c r="B387" s="8"/>
      <c r="C387" s="78"/>
      <c r="D387" s="8"/>
      <c r="E387" s="8"/>
      <c r="F387" s="8"/>
      <c r="G387" s="8"/>
      <c r="H387" s="8"/>
      <c r="I387" s="8"/>
      <c r="J387" s="8"/>
    </row>
    <row r="388" spans="2:10" ht="15" x14ac:dyDescent="0.2">
      <c r="B388" s="8"/>
      <c r="C388" s="78"/>
      <c r="D388" s="8"/>
      <c r="E388" s="8"/>
      <c r="F388" s="8"/>
      <c r="G388" s="8"/>
      <c r="H388" s="8"/>
      <c r="I388" s="8"/>
      <c r="J388" s="8"/>
    </row>
    <row r="389" spans="2:10" ht="15" x14ac:dyDescent="0.2">
      <c r="B389" s="8"/>
      <c r="C389" s="78"/>
      <c r="D389" s="8"/>
      <c r="E389" s="8"/>
      <c r="F389" s="8"/>
      <c r="G389" s="8"/>
      <c r="H389" s="8"/>
      <c r="I389" s="8"/>
      <c r="J389" s="8"/>
    </row>
    <row r="390" spans="2:10" ht="15" x14ac:dyDescent="0.2">
      <c r="B390" s="8"/>
      <c r="C390" s="78"/>
      <c r="D390" s="8"/>
      <c r="E390" s="8"/>
      <c r="F390" s="8"/>
      <c r="G390" s="8"/>
      <c r="H390" s="8"/>
      <c r="I390" s="8"/>
      <c r="J390" s="8"/>
    </row>
    <row r="391" spans="2:10" ht="15" x14ac:dyDescent="0.2">
      <c r="B391" s="8"/>
      <c r="C391" s="78"/>
      <c r="D391" s="8"/>
      <c r="E391" s="8"/>
      <c r="F391" s="8"/>
      <c r="G391" s="8"/>
      <c r="H391" s="8"/>
      <c r="I391" s="8"/>
      <c r="J391" s="8"/>
    </row>
    <row r="392" spans="2:10" ht="15" x14ac:dyDescent="0.2">
      <c r="B392" s="8"/>
      <c r="C392" s="78"/>
      <c r="D392" s="8"/>
      <c r="E392" s="8"/>
      <c r="F392" s="8"/>
      <c r="G392" s="8"/>
      <c r="H392" s="8"/>
      <c r="I392" s="8"/>
      <c r="J392" s="8"/>
    </row>
    <row r="393" spans="2:10" ht="15" x14ac:dyDescent="0.2">
      <c r="B393" s="8"/>
      <c r="C393" s="78"/>
      <c r="D393" s="8"/>
      <c r="E393" s="8"/>
      <c r="F393" s="8"/>
      <c r="G393" s="8"/>
      <c r="H393" s="8"/>
      <c r="I393" s="8"/>
      <c r="J393" s="8"/>
    </row>
    <row r="394" spans="2:10" ht="15" x14ac:dyDescent="0.2">
      <c r="B394" s="8"/>
      <c r="C394" s="78"/>
      <c r="D394" s="8"/>
      <c r="E394" s="8"/>
      <c r="F394" s="8"/>
      <c r="G394" s="8"/>
      <c r="H394" s="8"/>
      <c r="I394" s="8"/>
      <c r="J394" s="8"/>
    </row>
    <row r="395" spans="2:10" ht="15" x14ac:dyDescent="0.2">
      <c r="B395" s="8"/>
      <c r="C395" s="78"/>
      <c r="D395" s="8"/>
      <c r="E395" s="8"/>
      <c r="F395" s="8"/>
      <c r="G395" s="8"/>
      <c r="H395" s="8"/>
      <c r="I395" s="8"/>
      <c r="J395" s="8"/>
    </row>
    <row r="396" spans="2:10" ht="15" x14ac:dyDescent="0.2">
      <c r="B396" s="8"/>
      <c r="C396" s="78"/>
      <c r="D396" s="8"/>
      <c r="E396" s="8"/>
      <c r="F396" s="8"/>
      <c r="G396" s="8"/>
      <c r="H396" s="8"/>
      <c r="I396" s="8"/>
      <c r="J396" s="8"/>
    </row>
    <row r="397" spans="2:10" ht="15" x14ac:dyDescent="0.2">
      <c r="B397" s="8"/>
      <c r="C397" s="78"/>
      <c r="D397" s="8"/>
      <c r="E397" s="8"/>
      <c r="F397" s="8"/>
      <c r="G397" s="8"/>
      <c r="H397" s="8"/>
      <c r="I397" s="8"/>
      <c r="J397" s="8"/>
    </row>
    <row r="398" spans="2:10" ht="15" x14ac:dyDescent="0.2">
      <c r="B398" s="8"/>
      <c r="C398" s="78"/>
      <c r="D398" s="8"/>
      <c r="E398" s="8"/>
      <c r="F398" s="8"/>
      <c r="G398" s="8"/>
      <c r="H398" s="8"/>
      <c r="I398" s="8"/>
      <c r="J398" s="8"/>
    </row>
    <row r="399" spans="2:10" ht="15" x14ac:dyDescent="0.2">
      <c r="B399" s="8"/>
      <c r="C399" s="78"/>
      <c r="D399" s="8"/>
      <c r="E399" s="8"/>
      <c r="F399" s="8"/>
      <c r="G399" s="8"/>
      <c r="H399" s="8"/>
      <c r="I399" s="8"/>
      <c r="J399" s="8"/>
    </row>
    <row r="400" spans="2:10" ht="15" x14ac:dyDescent="0.2">
      <c r="B400" s="8"/>
      <c r="C400" s="78"/>
      <c r="D400" s="8"/>
      <c r="E400" s="8"/>
      <c r="F400" s="8"/>
      <c r="G400" s="8"/>
      <c r="H400" s="8"/>
      <c r="I400" s="8"/>
      <c r="J400" s="8"/>
    </row>
    <row r="401" spans="2:10" ht="15" x14ac:dyDescent="0.2">
      <c r="B401" s="8"/>
      <c r="C401" s="78"/>
      <c r="D401" s="8"/>
      <c r="E401" s="8"/>
      <c r="F401" s="8"/>
      <c r="G401" s="8"/>
      <c r="H401" s="8"/>
      <c r="I401" s="8"/>
      <c r="J401" s="8"/>
    </row>
    <row r="402" spans="2:10" ht="15" x14ac:dyDescent="0.2">
      <c r="B402" s="8"/>
      <c r="C402" s="78"/>
      <c r="D402" s="8"/>
      <c r="E402" s="8"/>
      <c r="F402" s="8"/>
      <c r="G402" s="8"/>
      <c r="H402" s="8"/>
      <c r="I402" s="8"/>
      <c r="J402" s="8"/>
    </row>
    <row r="403" spans="2:10" ht="15" x14ac:dyDescent="0.2">
      <c r="B403" s="8"/>
      <c r="C403" s="78"/>
      <c r="D403" s="8"/>
      <c r="E403" s="8"/>
      <c r="F403" s="8"/>
      <c r="G403" s="8"/>
      <c r="H403" s="8"/>
      <c r="I403" s="8"/>
      <c r="J403" s="8"/>
    </row>
    <row r="404" spans="2:10" ht="15" x14ac:dyDescent="0.2">
      <c r="B404" s="8"/>
      <c r="C404" s="78"/>
      <c r="D404" s="8"/>
      <c r="E404" s="8"/>
      <c r="F404" s="8"/>
      <c r="G404" s="8"/>
      <c r="H404" s="8"/>
      <c r="I404" s="8"/>
      <c r="J404" s="8"/>
    </row>
    <row r="405" spans="2:10" ht="15" x14ac:dyDescent="0.2">
      <c r="B405" s="8"/>
      <c r="C405" s="78"/>
      <c r="D405" s="8"/>
      <c r="E405" s="8"/>
      <c r="F405" s="8"/>
      <c r="G405" s="8"/>
      <c r="H405" s="8"/>
      <c r="I405" s="8"/>
      <c r="J405" s="8"/>
    </row>
    <row r="406" spans="2:10" ht="15" x14ac:dyDescent="0.2">
      <c r="B406" s="8"/>
      <c r="C406" s="8"/>
      <c r="D406" s="8"/>
      <c r="E406" s="8"/>
      <c r="F406" s="8"/>
      <c r="G406" s="8"/>
      <c r="H406" s="8"/>
      <c r="I406" s="8"/>
      <c r="J406" s="8"/>
    </row>
    <row r="407" spans="2:10" ht="15" x14ac:dyDescent="0.2">
      <c r="B407" s="8"/>
      <c r="C407" s="8"/>
      <c r="D407" s="8"/>
      <c r="E407" s="8"/>
      <c r="F407" s="8"/>
      <c r="G407" s="8"/>
      <c r="H407" s="8"/>
      <c r="I407" s="8"/>
      <c r="J407" s="8"/>
    </row>
    <row r="408" spans="2:10" ht="15" x14ac:dyDescent="0.2">
      <c r="B408" s="8"/>
      <c r="C408" s="8"/>
      <c r="D408" s="8"/>
      <c r="E408" s="8"/>
      <c r="F408" s="8"/>
      <c r="G408" s="8"/>
      <c r="H408" s="8"/>
      <c r="I408" s="8"/>
      <c r="J408" s="8"/>
    </row>
    <row r="409" spans="2:10" ht="15" x14ac:dyDescent="0.2">
      <c r="B409" s="8"/>
      <c r="C409" s="8"/>
      <c r="D409" s="8"/>
      <c r="E409" s="8"/>
      <c r="F409" s="8"/>
      <c r="G409" s="8"/>
      <c r="H409" s="8"/>
      <c r="I409" s="8"/>
      <c r="J409" s="8"/>
    </row>
    <row r="410" spans="2:10" ht="15" x14ac:dyDescent="0.2">
      <c r="D410" s="8"/>
      <c r="E410" s="8"/>
      <c r="F410" s="8"/>
      <c r="G410" s="8"/>
      <c r="H410" s="8"/>
      <c r="I410" s="8"/>
      <c r="J410" s="8"/>
    </row>
  </sheetData>
  <sheetProtection formatCells="0" formatColumns="0" formatRows="0"/>
  <mergeCells count="52">
    <mergeCell ref="W12:W13"/>
    <mergeCell ref="J12:J13"/>
    <mergeCell ref="K12:K13"/>
    <mergeCell ref="L12:L13"/>
    <mergeCell ref="U12:U13"/>
    <mergeCell ref="V12:V13"/>
    <mergeCell ref="U11:V11"/>
    <mergeCell ref="B10:D10"/>
    <mergeCell ref="E10:I10"/>
    <mergeCell ref="L10:T10"/>
    <mergeCell ref="J11:K11"/>
    <mergeCell ref="B11:D11"/>
    <mergeCell ref="E11:I11"/>
    <mergeCell ref="L11:T11"/>
    <mergeCell ref="R52:R59"/>
    <mergeCell ref="R61:R62"/>
    <mergeCell ref="R63:R82"/>
    <mergeCell ref="S84:S99"/>
    <mergeCell ref="R14:R23"/>
    <mergeCell ref="S24:S35"/>
    <mergeCell ref="R36:R41"/>
    <mergeCell ref="S42:S51"/>
    <mergeCell ref="R100:R106"/>
    <mergeCell ref="S107:S118"/>
    <mergeCell ref="R157:R162"/>
    <mergeCell ref="R166:R171"/>
    <mergeCell ref="R172:R177"/>
    <mergeCell ref="R119:R125"/>
    <mergeCell ref="S126:S137"/>
    <mergeCell ref="R138:R144"/>
    <mergeCell ref="S145:S156"/>
    <mergeCell ref="R178:R183"/>
    <mergeCell ref="S184:S195"/>
    <mergeCell ref="S205:S216"/>
    <mergeCell ref="R217:R222"/>
    <mergeCell ref="S223:S232"/>
    <mergeCell ref="R233:R239"/>
    <mergeCell ref="S240:S245"/>
    <mergeCell ref="S246:S248"/>
    <mergeCell ref="S249:S251"/>
    <mergeCell ref="R252:R259"/>
    <mergeCell ref="S260:S277"/>
    <mergeCell ref="R278:R282"/>
    <mergeCell ref="S283:S294"/>
    <mergeCell ref="R295:R302"/>
    <mergeCell ref="S303:S315"/>
    <mergeCell ref="R358:R364"/>
    <mergeCell ref="S365:S374"/>
    <mergeCell ref="R316:R331"/>
    <mergeCell ref="S332:S341"/>
    <mergeCell ref="R342:R347"/>
    <mergeCell ref="S348:S357"/>
  </mergeCells>
  <phoneticPr fontId="10" type="noConversion"/>
  <dataValidations count="7">
    <dataValidation type="list" allowBlank="1" showInputMessage="1" showErrorMessage="1" sqref="WVJ983371:WVJ983390 L65867:L65886 IX65867:IX65886 ST65867:ST65886 ACP65867:ACP65886 AML65867:AML65886 AWH65867:AWH65886 BGD65867:BGD65886 BPZ65867:BPZ65886 BZV65867:BZV65886 CJR65867:CJR65886 CTN65867:CTN65886 DDJ65867:DDJ65886 DNF65867:DNF65886 DXB65867:DXB65886 EGX65867:EGX65886 EQT65867:EQT65886 FAP65867:FAP65886 FKL65867:FKL65886 FUH65867:FUH65886 GED65867:GED65886 GNZ65867:GNZ65886 GXV65867:GXV65886 HHR65867:HHR65886 HRN65867:HRN65886 IBJ65867:IBJ65886 ILF65867:ILF65886 IVB65867:IVB65886 JEX65867:JEX65886 JOT65867:JOT65886 JYP65867:JYP65886 KIL65867:KIL65886 KSH65867:KSH65886 LCD65867:LCD65886 LLZ65867:LLZ65886 LVV65867:LVV65886 MFR65867:MFR65886 MPN65867:MPN65886 MZJ65867:MZJ65886 NJF65867:NJF65886 NTB65867:NTB65886 OCX65867:OCX65886 OMT65867:OMT65886 OWP65867:OWP65886 PGL65867:PGL65886 PQH65867:PQH65886 QAD65867:QAD65886 QJZ65867:QJZ65886 QTV65867:QTV65886 RDR65867:RDR65886 RNN65867:RNN65886 RXJ65867:RXJ65886 SHF65867:SHF65886 SRB65867:SRB65886 TAX65867:TAX65886 TKT65867:TKT65886 TUP65867:TUP65886 UEL65867:UEL65886 UOH65867:UOH65886 UYD65867:UYD65886 VHZ65867:VHZ65886 VRV65867:VRV65886 WBR65867:WBR65886 WLN65867:WLN65886 WVJ65867:WVJ65886 L131403:L131422 IX131403:IX131422 ST131403:ST131422 ACP131403:ACP131422 AML131403:AML131422 AWH131403:AWH131422 BGD131403:BGD131422 BPZ131403:BPZ131422 BZV131403:BZV131422 CJR131403:CJR131422 CTN131403:CTN131422 DDJ131403:DDJ131422 DNF131403:DNF131422 DXB131403:DXB131422 EGX131403:EGX131422 EQT131403:EQT131422 FAP131403:FAP131422 FKL131403:FKL131422 FUH131403:FUH131422 GED131403:GED131422 GNZ131403:GNZ131422 GXV131403:GXV131422 HHR131403:HHR131422 HRN131403:HRN131422 IBJ131403:IBJ131422 ILF131403:ILF131422 IVB131403:IVB131422 JEX131403:JEX131422 JOT131403:JOT131422 JYP131403:JYP131422 KIL131403:KIL131422 KSH131403:KSH131422 LCD131403:LCD131422 LLZ131403:LLZ131422 LVV131403:LVV131422 MFR131403:MFR131422 MPN131403:MPN131422 MZJ131403:MZJ131422 NJF131403:NJF131422 NTB131403:NTB131422 OCX131403:OCX131422 OMT131403:OMT131422 OWP131403:OWP131422 PGL131403:PGL131422 PQH131403:PQH131422 QAD131403:QAD131422 QJZ131403:QJZ131422 QTV131403:QTV131422 RDR131403:RDR131422 RNN131403:RNN131422 RXJ131403:RXJ131422 SHF131403:SHF131422 SRB131403:SRB131422 TAX131403:TAX131422 TKT131403:TKT131422 TUP131403:TUP131422 UEL131403:UEL131422 UOH131403:UOH131422 UYD131403:UYD131422 VHZ131403:VHZ131422 VRV131403:VRV131422 WBR131403:WBR131422 WLN131403:WLN131422 WVJ131403:WVJ131422 L196939:L196958 IX196939:IX196958 ST196939:ST196958 ACP196939:ACP196958 AML196939:AML196958 AWH196939:AWH196958 BGD196939:BGD196958 BPZ196939:BPZ196958 BZV196939:BZV196958 CJR196939:CJR196958 CTN196939:CTN196958 DDJ196939:DDJ196958 DNF196939:DNF196958 DXB196939:DXB196958 EGX196939:EGX196958 EQT196939:EQT196958 FAP196939:FAP196958 FKL196939:FKL196958 FUH196939:FUH196958 GED196939:GED196958 GNZ196939:GNZ196958 GXV196939:GXV196958 HHR196939:HHR196958 HRN196939:HRN196958 IBJ196939:IBJ196958 ILF196939:ILF196958 IVB196939:IVB196958 JEX196939:JEX196958 JOT196939:JOT196958 JYP196939:JYP196958 KIL196939:KIL196958 KSH196939:KSH196958 LCD196939:LCD196958 LLZ196939:LLZ196958 LVV196939:LVV196958 MFR196939:MFR196958 MPN196939:MPN196958 MZJ196939:MZJ196958 NJF196939:NJF196958 NTB196939:NTB196958 OCX196939:OCX196958 OMT196939:OMT196958 OWP196939:OWP196958 PGL196939:PGL196958 PQH196939:PQH196958 QAD196939:QAD196958 QJZ196939:QJZ196958 QTV196939:QTV196958 RDR196939:RDR196958 RNN196939:RNN196958 RXJ196939:RXJ196958 SHF196939:SHF196958 SRB196939:SRB196958 TAX196939:TAX196958 TKT196939:TKT196958 TUP196939:TUP196958 UEL196939:UEL196958 UOH196939:UOH196958 UYD196939:UYD196958 VHZ196939:VHZ196958 VRV196939:VRV196958 WBR196939:WBR196958 WLN196939:WLN196958 WVJ196939:WVJ196958 L262475:L262494 IX262475:IX262494 ST262475:ST262494 ACP262475:ACP262494 AML262475:AML262494 AWH262475:AWH262494 BGD262475:BGD262494 BPZ262475:BPZ262494 BZV262475:BZV262494 CJR262475:CJR262494 CTN262475:CTN262494 DDJ262475:DDJ262494 DNF262475:DNF262494 DXB262475:DXB262494 EGX262475:EGX262494 EQT262475:EQT262494 FAP262475:FAP262494 FKL262475:FKL262494 FUH262475:FUH262494 GED262475:GED262494 GNZ262475:GNZ262494 GXV262475:GXV262494 HHR262475:HHR262494 HRN262475:HRN262494 IBJ262475:IBJ262494 ILF262475:ILF262494 IVB262475:IVB262494 JEX262475:JEX262494 JOT262475:JOT262494 JYP262475:JYP262494 KIL262475:KIL262494 KSH262475:KSH262494 LCD262475:LCD262494 LLZ262475:LLZ262494 LVV262475:LVV262494 MFR262475:MFR262494 MPN262475:MPN262494 MZJ262475:MZJ262494 NJF262475:NJF262494 NTB262475:NTB262494 OCX262475:OCX262494 OMT262475:OMT262494 OWP262475:OWP262494 PGL262475:PGL262494 PQH262475:PQH262494 QAD262475:QAD262494 QJZ262475:QJZ262494 QTV262475:QTV262494 RDR262475:RDR262494 RNN262475:RNN262494 RXJ262475:RXJ262494 SHF262475:SHF262494 SRB262475:SRB262494 TAX262475:TAX262494 TKT262475:TKT262494 TUP262475:TUP262494 UEL262475:UEL262494 UOH262475:UOH262494 UYD262475:UYD262494 VHZ262475:VHZ262494 VRV262475:VRV262494 WBR262475:WBR262494 WLN262475:WLN262494 WVJ262475:WVJ262494 L328011:L328030 IX328011:IX328030 ST328011:ST328030 ACP328011:ACP328030 AML328011:AML328030 AWH328011:AWH328030 BGD328011:BGD328030 BPZ328011:BPZ328030 BZV328011:BZV328030 CJR328011:CJR328030 CTN328011:CTN328030 DDJ328011:DDJ328030 DNF328011:DNF328030 DXB328011:DXB328030 EGX328011:EGX328030 EQT328011:EQT328030 FAP328011:FAP328030 FKL328011:FKL328030 FUH328011:FUH328030 GED328011:GED328030 GNZ328011:GNZ328030 GXV328011:GXV328030 HHR328011:HHR328030 HRN328011:HRN328030 IBJ328011:IBJ328030 ILF328011:ILF328030 IVB328011:IVB328030 JEX328011:JEX328030 JOT328011:JOT328030 JYP328011:JYP328030 KIL328011:KIL328030 KSH328011:KSH328030 LCD328011:LCD328030 LLZ328011:LLZ328030 LVV328011:LVV328030 MFR328011:MFR328030 MPN328011:MPN328030 MZJ328011:MZJ328030 NJF328011:NJF328030 NTB328011:NTB328030 OCX328011:OCX328030 OMT328011:OMT328030 OWP328011:OWP328030 PGL328011:PGL328030 PQH328011:PQH328030 QAD328011:QAD328030 QJZ328011:QJZ328030 QTV328011:QTV328030 RDR328011:RDR328030 RNN328011:RNN328030 RXJ328011:RXJ328030 SHF328011:SHF328030 SRB328011:SRB328030 TAX328011:TAX328030 TKT328011:TKT328030 TUP328011:TUP328030 UEL328011:UEL328030 UOH328011:UOH328030 UYD328011:UYD328030 VHZ328011:VHZ328030 VRV328011:VRV328030 WBR328011:WBR328030 WLN328011:WLN328030 WVJ328011:WVJ328030 L393547:L393566 IX393547:IX393566 ST393547:ST393566 ACP393547:ACP393566 AML393547:AML393566 AWH393547:AWH393566 BGD393547:BGD393566 BPZ393547:BPZ393566 BZV393547:BZV393566 CJR393547:CJR393566 CTN393547:CTN393566 DDJ393547:DDJ393566 DNF393547:DNF393566 DXB393547:DXB393566 EGX393547:EGX393566 EQT393547:EQT393566 FAP393547:FAP393566 FKL393547:FKL393566 FUH393547:FUH393566 GED393547:GED393566 GNZ393547:GNZ393566 GXV393547:GXV393566 HHR393547:HHR393566 HRN393547:HRN393566 IBJ393547:IBJ393566 ILF393547:ILF393566 IVB393547:IVB393566 JEX393547:JEX393566 JOT393547:JOT393566 JYP393547:JYP393566 KIL393547:KIL393566 KSH393547:KSH393566 LCD393547:LCD393566 LLZ393547:LLZ393566 LVV393547:LVV393566 MFR393547:MFR393566 MPN393547:MPN393566 MZJ393547:MZJ393566 NJF393547:NJF393566 NTB393547:NTB393566 OCX393547:OCX393566 OMT393547:OMT393566 OWP393547:OWP393566 PGL393547:PGL393566 PQH393547:PQH393566 QAD393547:QAD393566 QJZ393547:QJZ393566 QTV393547:QTV393566 RDR393547:RDR393566 RNN393547:RNN393566 RXJ393547:RXJ393566 SHF393547:SHF393566 SRB393547:SRB393566 TAX393547:TAX393566 TKT393547:TKT393566 TUP393547:TUP393566 UEL393547:UEL393566 UOH393547:UOH393566 UYD393547:UYD393566 VHZ393547:VHZ393566 VRV393547:VRV393566 WBR393547:WBR393566 WLN393547:WLN393566 WVJ393547:WVJ393566 L459083:L459102 IX459083:IX459102 ST459083:ST459102 ACP459083:ACP459102 AML459083:AML459102 AWH459083:AWH459102 BGD459083:BGD459102 BPZ459083:BPZ459102 BZV459083:BZV459102 CJR459083:CJR459102 CTN459083:CTN459102 DDJ459083:DDJ459102 DNF459083:DNF459102 DXB459083:DXB459102 EGX459083:EGX459102 EQT459083:EQT459102 FAP459083:FAP459102 FKL459083:FKL459102 FUH459083:FUH459102 GED459083:GED459102 GNZ459083:GNZ459102 GXV459083:GXV459102 HHR459083:HHR459102 HRN459083:HRN459102 IBJ459083:IBJ459102 ILF459083:ILF459102 IVB459083:IVB459102 JEX459083:JEX459102 JOT459083:JOT459102 JYP459083:JYP459102 KIL459083:KIL459102 KSH459083:KSH459102 LCD459083:LCD459102 LLZ459083:LLZ459102 LVV459083:LVV459102 MFR459083:MFR459102 MPN459083:MPN459102 MZJ459083:MZJ459102 NJF459083:NJF459102 NTB459083:NTB459102 OCX459083:OCX459102 OMT459083:OMT459102 OWP459083:OWP459102 PGL459083:PGL459102 PQH459083:PQH459102 QAD459083:QAD459102 QJZ459083:QJZ459102 QTV459083:QTV459102 RDR459083:RDR459102 RNN459083:RNN459102 RXJ459083:RXJ459102 SHF459083:SHF459102 SRB459083:SRB459102 TAX459083:TAX459102 TKT459083:TKT459102 TUP459083:TUP459102 UEL459083:UEL459102 UOH459083:UOH459102 UYD459083:UYD459102 VHZ459083:VHZ459102 VRV459083:VRV459102 WBR459083:WBR459102 WLN459083:WLN459102 WVJ459083:WVJ459102 L524619:L524638 IX524619:IX524638 ST524619:ST524638 ACP524619:ACP524638 AML524619:AML524638 AWH524619:AWH524638 BGD524619:BGD524638 BPZ524619:BPZ524638 BZV524619:BZV524638 CJR524619:CJR524638 CTN524619:CTN524638 DDJ524619:DDJ524638 DNF524619:DNF524638 DXB524619:DXB524638 EGX524619:EGX524638 EQT524619:EQT524638 FAP524619:FAP524638 FKL524619:FKL524638 FUH524619:FUH524638 GED524619:GED524638 GNZ524619:GNZ524638 GXV524619:GXV524638 HHR524619:HHR524638 HRN524619:HRN524638 IBJ524619:IBJ524638 ILF524619:ILF524638 IVB524619:IVB524638 JEX524619:JEX524638 JOT524619:JOT524638 JYP524619:JYP524638 KIL524619:KIL524638 KSH524619:KSH524638 LCD524619:LCD524638 LLZ524619:LLZ524638 LVV524619:LVV524638 MFR524619:MFR524638 MPN524619:MPN524638 MZJ524619:MZJ524638 NJF524619:NJF524638 NTB524619:NTB524638 OCX524619:OCX524638 OMT524619:OMT524638 OWP524619:OWP524638 PGL524619:PGL524638 PQH524619:PQH524638 QAD524619:QAD524638 QJZ524619:QJZ524638 QTV524619:QTV524638 RDR524619:RDR524638 RNN524619:RNN524638 RXJ524619:RXJ524638 SHF524619:SHF524638 SRB524619:SRB524638 TAX524619:TAX524638 TKT524619:TKT524638 TUP524619:TUP524638 UEL524619:UEL524638 UOH524619:UOH524638 UYD524619:UYD524638 VHZ524619:VHZ524638 VRV524619:VRV524638 WBR524619:WBR524638 WLN524619:WLN524638 WVJ524619:WVJ524638 L590155:L590174 IX590155:IX590174 ST590155:ST590174 ACP590155:ACP590174 AML590155:AML590174 AWH590155:AWH590174 BGD590155:BGD590174 BPZ590155:BPZ590174 BZV590155:BZV590174 CJR590155:CJR590174 CTN590155:CTN590174 DDJ590155:DDJ590174 DNF590155:DNF590174 DXB590155:DXB590174 EGX590155:EGX590174 EQT590155:EQT590174 FAP590155:FAP590174 FKL590155:FKL590174 FUH590155:FUH590174 GED590155:GED590174 GNZ590155:GNZ590174 GXV590155:GXV590174 HHR590155:HHR590174 HRN590155:HRN590174 IBJ590155:IBJ590174 ILF590155:ILF590174 IVB590155:IVB590174 JEX590155:JEX590174 JOT590155:JOT590174 JYP590155:JYP590174 KIL590155:KIL590174 KSH590155:KSH590174 LCD590155:LCD590174 LLZ590155:LLZ590174 LVV590155:LVV590174 MFR590155:MFR590174 MPN590155:MPN590174 MZJ590155:MZJ590174 NJF590155:NJF590174 NTB590155:NTB590174 OCX590155:OCX590174 OMT590155:OMT590174 OWP590155:OWP590174 PGL590155:PGL590174 PQH590155:PQH590174 QAD590155:QAD590174 QJZ590155:QJZ590174 QTV590155:QTV590174 RDR590155:RDR590174 RNN590155:RNN590174 RXJ590155:RXJ590174 SHF590155:SHF590174 SRB590155:SRB590174 TAX590155:TAX590174 TKT590155:TKT590174 TUP590155:TUP590174 UEL590155:UEL590174 UOH590155:UOH590174 UYD590155:UYD590174 VHZ590155:VHZ590174 VRV590155:VRV590174 WBR590155:WBR590174 WLN590155:WLN590174 WVJ590155:WVJ590174 L655691:L655710 IX655691:IX655710 ST655691:ST655710 ACP655691:ACP655710 AML655691:AML655710 AWH655691:AWH655710 BGD655691:BGD655710 BPZ655691:BPZ655710 BZV655691:BZV655710 CJR655691:CJR655710 CTN655691:CTN655710 DDJ655691:DDJ655710 DNF655691:DNF655710 DXB655691:DXB655710 EGX655691:EGX655710 EQT655691:EQT655710 FAP655691:FAP655710 FKL655691:FKL655710 FUH655691:FUH655710 GED655691:GED655710 GNZ655691:GNZ655710 GXV655691:GXV655710 HHR655691:HHR655710 HRN655691:HRN655710 IBJ655691:IBJ655710 ILF655691:ILF655710 IVB655691:IVB655710 JEX655691:JEX655710 JOT655691:JOT655710 JYP655691:JYP655710 KIL655691:KIL655710 KSH655691:KSH655710 LCD655691:LCD655710 LLZ655691:LLZ655710 LVV655691:LVV655710 MFR655691:MFR655710 MPN655691:MPN655710 MZJ655691:MZJ655710 NJF655691:NJF655710 NTB655691:NTB655710 OCX655691:OCX655710 OMT655691:OMT655710 OWP655691:OWP655710 PGL655691:PGL655710 PQH655691:PQH655710 QAD655691:QAD655710 QJZ655691:QJZ655710 QTV655691:QTV655710 RDR655691:RDR655710 RNN655691:RNN655710 RXJ655691:RXJ655710 SHF655691:SHF655710 SRB655691:SRB655710 TAX655691:TAX655710 TKT655691:TKT655710 TUP655691:TUP655710 UEL655691:UEL655710 UOH655691:UOH655710 UYD655691:UYD655710 VHZ655691:VHZ655710 VRV655691:VRV655710 WBR655691:WBR655710 WLN655691:WLN655710 WVJ655691:WVJ655710 L721227:L721246 IX721227:IX721246 ST721227:ST721246 ACP721227:ACP721246 AML721227:AML721246 AWH721227:AWH721246 BGD721227:BGD721246 BPZ721227:BPZ721246 BZV721227:BZV721246 CJR721227:CJR721246 CTN721227:CTN721246 DDJ721227:DDJ721246 DNF721227:DNF721246 DXB721227:DXB721246 EGX721227:EGX721246 EQT721227:EQT721246 FAP721227:FAP721246 FKL721227:FKL721246 FUH721227:FUH721246 GED721227:GED721246 GNZ721227:GNZ721246 GXV721227:GXV721246 HHR721227:HHR721246 HRN721227:HRN721246 IBJ721227:IBJ721246 ILF721227:ILF721246 IVB721227:IVB721246 JEX721227:JEX721246 JOT721227:JOT721246 JYP721227:JYP721246 KIL721227:KIL721246 KSH721227:KSH721246 LCD721227:LCD721246 LLZ721227:LLZ721246 LVV721227:LVV721246 MFR721227:MFR721246 MPN721227:MPN721246 MZJ721227:MZJ721246 NJF721227:NJF721246 NTB721227:NTB721246 OCX721227:OCX721246 OMT721227:OMT721246 OWP721227:OWP721246 PGL721227:PGL721246 PQH721227:PQH721246 QAD721227:QAD721246 QJZ721227:QJZ721246 QTV721227:QTV721246 RDR721227:RDR721246 RNN721227:RNN721246 RXJ721227:RXJ721246 SHF721227:SHF721246 SRB721227:SRB721246 TAX721227:TAX721246 TKT721227:TKT721246 TUP721227:TUP721246 UEL721227:UEL721246 UOH721227:UOH721246 UYD721227:UYD721246 VHZ721227:VHZ721246 VRV721227:VRV721246 WBR721227:WBR721246 WLN721227:WLN721246 WVJ721227:WVJ721246 L786763:L786782 IX786763:IX786782 ST786763:ST786782 ACP786763:ACP786782 AML786763:AML786782 AWH786763:AWH786782 BGD786763:BGD786782 BPZ786763:BPZ786782 BZV786763:BZV786782 CJR786763:CJR786782 CTN786763:CTN786782 DDJ786763:DDJ786782 DNF786763:DNF786782 DXB786763:DXB786782 EGX786763:EGX786782 EQT786763:EQT786782 FAP786763:FAP786782 FKL786763:FKL786782 FUH786763:FUH786782 GED786763:GED786782 GNZ786763:GNZ786782 GXV786763:GXV786782 HHR786763:HHR786782 HRN786763:HRN786782 IBJ786763:IBJ786782 ILF786763:ILF786782 IVB786763:IVB786782 JEX786763:JEX786782 JOT786763:JOT786782 JYP786763:JYP786782 KIL786763:KIL786782 KSH786763:KSH786782 LCD786763:LCD786782 LLZ786763:LLZ786782 LVV786763:LVV786782 MFR786763:MFR786782 MPN786763:MPN786782 MZJ786763:MZJ786782 NJF786763:NJF786782 NTB786763:NTB786782 OCX786763:OCX786782 OMT786763:OMT786782 OWP786763:OWP786782 PGL786763:PGL786782 PQH786763:PQH786782 QAD786763:QAD786782 QJZ786763:QJZ786782 QTV786763:QTV786782 RDR786763:RDR786782 RNN786763:RNN786782 RXJ786763:RXJ786782 SHF786763:SHF786782 SRB786763:SRB786782 TAX786763:TAX786782 TKT786763:TKT786782 TUP786763:TUP786782 UEL786763:UEL786782 UOH786763:UOH786782 UYD786763:UYD786782 VHZ786763:VHZ786782 VRV786763:VRV786782 WBR786763:WBR786782 WLN786763:WLN786782 WVJ786763:WVJ786782 L852299:L852318 IX852299:IX852318 ST852299:ST852318 ACP852299:ACP852318 AML852299:AML852318 AWH852299:AWH852318 BGD852299:BGD852318 BPZ852299:BPZ852318 BZV852299:BZV852318 CJR852299:CJR852318 CTN852299:CTN852318 DDJ852299:DDJ852318 DNF852299:DNF852318 DXB852299:DXB852318 EGX852299:EGX852318 EQT852299:EQT852318 FAP852299:FAP852318 FKL852299:FKL852318 FUH852299:FUH852318 GED852299:GED852318 GNZ852299:GNZ852318 GXV852299:GXV852318 HHR852299:HHR852318 HRN852299:HRN852318 IBJ852299:IBJ852318 ILF852299:ILF852318 IVB852299:IVB852318 JEX852299:JEX852318 JOT852299:JOT852318 JYP852299:JYP852318 KIL852299:KIL852318 KSH852299:KSH852318 LCD852299:LCD852318 LLZ852299:LLZ852318 LVV852299:LVV852318 MFR852299:MFR852318 MPN852299:MPN852318 MZJ852299:MZJ852318 NJF852299:NJF852318 NTB852299:NTB852318 OCX852299:OCX852318 OMT852299:OMT852318 OWP852299:OWP852318 PGL852299:PGL852318 PQH852299:PQH852318 QAD852299:QAD852318 QJZ852299:QJZ852318 QTV852299:QTV852318 RDR852299:RDR852318 RNN852299:RNN852318 RXJ852299:RXJ852318 SHF852299:SHF852318 SRB852299:SRB852318 TAX852299:TAX852318 TKT852299:TKT852318 TUP852299:TUP852318 UEL852299:UEL852318 UOH852299:UOH852318 UYD852299:UYD852318 VHZ852299:VHZ852318 VRV852299:VRV852318 WBR852299:WBR852318 WLN852299:WLN852318 WVJ852299:WVJ852318 L917835:L917854 IX917835:IX917854 ST917835:ST917854 ACP917835:ACP917854 AML917835:AML917854 AWH917835:AWH917854 BGD917835:BGD917854 BPZ917835:BPZ917854 BZV917835:BZV917854 CJR917835:CJR917854 CTN917835:CTN917854 DDJ917835:DDJ917854 DNF917835:DNF917854 DXB917835:DXB917854 EGX917835:EGX917854 EQT917835:EQT917854 FAP917835:FAP917854 FKL917835:FKL917854 FUH917835:FUH917854 GED917835:GED917854 GNZ917835:GNZ917854 GXV917835:GXV917854 HHR917835:HHR917854 HRN917835:HRN917854 IBJ917835:IBJ917854 ILF917835:ILF917854 IVB917835:IVB917854 JEX917835:JEX917854 JOT917835:JOT917854 JYP917835:JYP917854 KIL917835:KIL917854 KSH917835:KSH917854 LCD917835:LCD917854 LLZ917835:LLZ917854 LVV917835:LVV917854 MFR917835:MFR917854 MPN917835:MPN917854 MZJ917835:MZJ917854 NJF917835:NJF917854 NTB917835:NTB917854 OCX917835:OCX917854 OMT917835:OMT917854 OWP917835:OWP917854 PGL917835:PGL917854 PQH917835:PQH917854 QAD917835:QAD917854 QJZ917835:QJZ917854 QTV917835:QTV917854 RDR917835:RDR917854 RNN917835:RNN917854 RXJ917835:RXJ917854 SHF917835:SHF917854 SRB917835:SRB917854 TAX917835:TAX917854 TKT917835:TKT917854 TUP917835:TUP917854 UEL917835:UEL917854 UOH917835:UOH917854 UYD917835:UYD917854 VHZ917835:VHZ917854 VRV917835:VRV917854 WBR917835:WBR917854 WLN917835:WLN917854 WVJ917835:WVJ917854 L983371:L983390 IX983371:IX983390 ST983371:ST983390 ACP983371:ACP983390 AML983371:AML983390 AWH983371:AWH983390 BGD983371:BGD983390 BPZ983371:BPZ983390 BZV983371:BZV983390 CJR983371:CJR983390 CTN983371:CTN983390 DDJ983371:DDJ983390 DNF983371:DNF983390 DXB983371:DXB983390 EGX983371:EGX983390 EQT983371:EQT983390 FAP983371:FAP983390 FKL983371:FKL983390 FUH983371:FUH983390 GED983371:GED983390 GNZ983371:GNZ983390 GXV983371:GXV983390 HHR983371:HHR983390 HRN983371:HRN983390 IBJ983371:IBJ983390 ILF983371:ILF983390 IVB983371:IVB983390 JEX983371:JEX983390 JOT983371:JOT983390 JYP983371:JYP983390 KIL983371:KIL983390 KSH983371:KSH983390 LCD983371:LCD983390 LLZ983371:LLZ983390 LVV983371:LVV983390 MFR983371:MFR983390 MPN983371:MPN983390 MZJ983371:MZJ983390 NJF983371:NJF983390 NTB983371:NTB983390 OCX983371:OCX983390 OMT983371:OMT983390 OWP983371:OWP983390 PGL983371:PGL983390 PQH983371:PQH983390 QAD983371:QAD983390 QJZ983371:QJZ983390 QTV983371:QTV983390 RDR983371:RDR983390 RNN983371:RNN983390 RXJ983371:RXJ983390 SHF983371:SHF983390 SRB983371:SRB983390 TAX983371:TAX983390 TKT983371:TKT983390 TUP983371:TUP983390 UEL983371:UEL983390 UOH983371:UOH983390 UYD983371:UYD983390 VHZ983371:VHZ983390 VRV983371:VRV983390 WBR983371:WBR983390 WLN983371:WLN983390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L14:L374 IX35:IX374 WVJ35:WVJ374 WLN35:WLN374 WBR35:WBR374 VRV35:VRV374 VHZ35:VHZ374 UYD35:UYD374 UOH35:UOH374 UEL35:UEL374 TUP35:TUP374 TKT35:TKT374 TAX35:TAX374 SRB35:SRB374 SHF35:SHF374 RXJ35:RXJ374 RNN35:RNN374 RDR35:RDR374 QTV35:QTV374 QJZ35:QJZ374 QAD35:QAD374 PQH35:PQH374 PGL35:PGL374 OWP35:OWP374 OMT35:OMT374 OCX35:OCX374 NTB35:NTB374 NJF35:NJF374 MZJ35:MZJ374 MPN35:MPN374 MFR35:MFR374 LVV35:LVV374 LLZ35:LLZ374 LCD35:LCD374 KSH35:KSH374 KIL35:KIL374 JYP35:JYP374 JOT35:JOT374 JEX35:JEX374 IVB35:IVB374 ILF35:ILF374 IBJ35:IBJ374 HRN35:HRN374 HHR35:HHR374 GXV35:GXV374 GNZ35:GNZ374 GED35:GED374 FUH35:FUH374 FKL35:FKL374 FAP35:FAP374 EQT35:EQT374 EGX35:EGX374 DXB35:DXB374 DNF35:DNF374 DDJ35:DDJ374 CTN35:CTN374 CJR35:CJR374 BZV35:BZV374 BPZ35:BPZ374 BGD35:BGD374 AWH35:AWH374 AML35:AML374 ACP35:ACP374 ST35:ST374" xr:uid="{8822BE85-9EB5-43E8-9C8C-DFD600AB3373}">
      <formula1>"Fixed price, Variable price, Combination"</formula1>
    </dataValidation>
    <dataValidation type="list" allowBlank="1" showInputMessage="1" showErrorMessage="1" sqref="WVU983371:WVU983390 U65867:U65886 JI65867:JI65886 TE65867:TE65886 ADA65867:ADA65886 AMW65867:AMW65886 AWS65867:AWS65886 BGO65867:BGO65886 BQK65867:BQK65886 CAG65867:CAG65886 CKC65867:CKC65886 CTY65867:CTY65886 DDU65867:DDU65886 DNQ65867:DNQ65886 DXM65867:DXM65886 EHI65867:EHI65886 ERE65867:ERE65886 FBA65867:FBA65886 FKW65867:FKW65886 FUS65867:FUS65886 GEO65867:GEO65886 GOK65867:GOK65886 GYG65867:GYG65886 HIC65867:HIC65886 HRY65867:HRY65886 IBU65867:IBU65886 ILQ65867:ILQ65886 IVM65867:IVM65886 JFI65867:JFI65886 JPE65867:JPE65886 JZA65867:JZA65886 KIW65867:KIW65886 KSS65867:KSS65886 LCO65867:LCO65886 LMK65867:LMK65886 LWG65867:LWG65886 MGC65867:MGC65886 MPY65867:MPY65886 MZU65867:MZU65886 NJQ65867:NJQ65886 NTM65867:NTM65886 ODI65867:ODI65886 ONE65867:ONE65886 OXA65867:OXA65886 PGW65867:PGW65886 PQS65867:PQS65886 QAO65867:QAO65886 QKK65867:QKK65886 QUG65867:QUG65886 REC65867:REC65886 RNY65867:RNY65886 RXU65867:RXU65886 SHQ65867:SHQ65886 SRM65867:SRM65886 TBI65867:TBI65886 TLE65867:TLE65886 TVA65867:TVA65886 UEW65867:UEW65886 UOS65867:UOS65886 UYO65867:UYO65886 VIK65867:VIK65886 VSG65867:VSG65886 WCC65867:WCC65886 WLY65867:WLY65886 WVU65867:WVU65886 U131403:U131422 JI131403:JI131422 TE131403:TE131422 ADA131403:ADA131422 AMW131403:AMW131422 AWS131403:AWS131422 BGO131403:BGO131422 BQK131403:BQK131422 CAG131403:CAG131422 CKC131403:CKC131422 CTY131403:CTY131422 DDU131403:DDU131422 DNQ131403:DNQ131422 DXM131403:DXM131422 EHI131403:EHI131422 ERE131403:ERE131422 FBA131403:FBA131422 FKW131403:FKW131422 FUS131403:FUS131422 GEO131403:GEO131422 GOK131403:GOK131422 GYG131403:GYG131422 HIC131403:HIC131422 HRY131403:HRY131422 IBU131403:IBU131422 ILQ131403:ILQ131422 IVM131403:IVM131422 JFI131403:JFI131422 JPE131403:JPE131422 JZA131403:JZA131422 KIW131403:KIW131422 KSS131403:KSS131422 LCO131403:LCO131422 LMK131403:LMK131422 LWG131403:LWG131422 MGC131403:MGC131422 MPY131403:MPY131422 MZU131403:MZU131422 NJQ131403:NJQ131422 NTM131403:NTM131422 ODI131403:ODI131422 ONE131403:ONE131422 OXA131403:OXA131422 PGW131403:PGW131422 PQS131403:PQS131422 QAO131403:QAO131422 QKK131403:QKK131422 QUG131403:QUG131422 REC131403:REC131422 RNY131403:RNY131422 RXU131403:RXU131422 SHQ131403:SHQ131422 SRM131403:SRM131422 TBI131403:TBI131422 TLE131403:TLE131422 TVA131403:TVA131422 UEW131403:UEW131422 UOS131403:UOS131422 UYO131403:UYO131422 VIK131403:VIK131422 VSG131403:VSG131422 WCC131403:WCC131422 WLY131403:WLY131422 WVU131403:WVU131422 U196939:U196958 JI196939:JI196958 TE196939:TE196958 ADA196939:ADA196958 AMW196939:AMW196958 AWS196939:AWS196958 BGO196939:BGO196958 BQK196939:BQK196958 CAG196939:CAG196958 CKC196939:CKC196958 CTY196939:CTY196958 DDU196939:DDU196958 DNQ196939:DNQ196958 DXM196939:DXM196958 EHI196939:EHI196958 ERE196939:ERE196958 FBA196939:FBA196958 FKW196939:FKW196958 FUS196939:FUS196958 GEO196939:GEO196958 GOK196939:GOK196958 GYG196939:GYG196958 HIC196939:HIC196958 HRY196939:HRY196958 IBU196939:IBU196958 ILQ196939:ILQ196958 IVM196939:IVM196958 JFI196939:JFI196958 JPE196939:JPE196958 JZA196939:JZA196958 KIW196939:KIW196958 KSS196939:KSS196958 LCO196939:LCO196958 LMK196939:LMK196958 LWG196939:LWG196958 MGC196939:MGC196958 MPY196939:MPY196958 MZU196939:MZU196958 NJQ196939:NJQ196958 NTM196939:NTM196958 ODI196939:ODI196958 ONE196939:ONE196958 OXA196939:OXA196958 PGW196939:PGW196958 PQS196939:PQS196958 QAO196939:QAO196958 QKK196939:QKK196958 QUG196939:QUG196958 REC196939:REC196958 RNY196939:RNY196958 RXU196939:RXU196958 SHQ196939:SHQ196958 SRM196939:SRM196958 TBI196939:TBI196958 TLE196939:TLE196958 TVA196939:TVA196958 UEW196939:UEW196958 UOS196939:UOS196958 UYO196939:UYO196958 VIK196939:VIK196958 VSG196939:VSG196958 WCC196939:WCC196958 WLY196939:WLY196958 WVU196939:WVU196958 U262475:U262494 JI262475:JI262494 TE262475:TE262494 ADA262475:ADA262494 AMW262475:AMW262494 AWS262475:AWS262494 BGO262475:BGO262494 BQK262475:BQK262494 CAG262475:CAG262494 CKC262475:CKC262494 CTY262475:CTY262494 DDU262475:DDU262494 DNQ262475:DNQ262494 DXM262475:DXM262494 EHI262475:EHI262494 ERE262475:ERE262494 FBA262475:FBA262494 FKW262475:FKW262494 FUS262475:FUS262494 GEO262475:GEO262494 GOK262475:GOK262494 GYG262475:GYG262494 HIC262475:HIC262494 HRY262475:HRY262494 IBU262475:IBU262494 ILQ262475:ILQ262494 IVM262475:IVM262494 JFI262475:JFI262494 JPE262475:JPE262494 JZA262475:JZA262494 KIW262475:KIW262494 KSS262475:KSS262494 LCO262475:LCO262494 LMK262475:LMK262494 LWG262475:LWG262494 MGC262475:MGC262494 MPY262475:MPY262494 MZU262475:MZU262494 NJQ262475:NJQ262494 NTM262475:NTM262494 ODI262475:ODI262494 ONE262475:ONE262494 OXA262475:OXA262494 PGW262475:PGW262494 PQS262475:PQS262494 QAO262475:QAO262494 QKK262475:QKK262494 QUG262475:QUG262494 REC262475:REC262494 RNY262475:RNY262494 RXU262475:RXU262494 SHQ262475:SHQ262494 SRM262475:SRM262494 TBI262475:TBI262494 TLE262475:TLE262494 TVA262475:TVA262494 UEW262475:UEW262494 UOS262475:UOS262494 UYO262475:UYO262494 VIK262475:VIK262494 VSG262475:VSG262494 WCC262475:WCC262494 WLY262475:WLY262494 WVU262475:WVU262494 U328011:U328030 JI328011:JI328030 TE328011:TE328030 ADA328011:ADA328030 AMW328011:AMW328030 AWS328011:AWS328030 BGO328011:BGO328030 BQK328011:BQK328030 CAG328011:CAG328030 CKC328011:CKC328030 CTY328011:CTY328030 DDU328011:DDU328030 DNQ328011:DNQ328030 DXM328011:DXM328030 EHI328011:EHI328030 ERE328011:ERE328030 FBA328011:FBA328030 FKW328011:FKW328030 FUS328011:FUS328030 GEO328011:GEO328030 GOK328011:GOK328030 GYG328011:GYG328030 HIC328011:HIC328030 HRY328011:HRY328030 IBU328011:IBU328030 ILQ328011:ILQ328030 IVM328011:IVM328030 JFI328011:JFI328030 JPE328011:JPE328030 JZA328011:JZA328030 KIW328011:KIW328030 KSS328011:KSS328030 LCO328011:LCO328030 LMK328011:LMK328030 LWG328011:LWG328030 MGC328011:MGC328030 MPY328011:MPY328030 MZU328011:MZU328030 NJQ328011:NJQ328030 NTM328011:NTM328030 ODI328011:ODI328030 ONE328011:ONE328030 OXA328011:OXA328030 PGW328011:PGW328030 PQS328011:PQS328030 QAO328011:QAO328030 QKK328011:QKK328030 QUG328011:QUG328030 REC328011:REC328030 RNY328011:RNY328030 RXU328011:RXU328030 SHQ328011:SHQ328030 SRM328011:SRM328030 TBI328011:TBI328030 TLE328011:TLE328030 TVA328011:TVA328030 UEW328011:UEW328030 UOS328011:UOS328030 UYO328011:UYO328030 VIK328011:VIK328030 VSG328011:VSG328030 WCC328011:WCC328030 WLY328011:WLY328030 WVU328011:WVU328030 U393547:U393566 JI393547:JI393566 TE393547:TE393566 ADA393547:ADA393566 AMW393547:AMW393566 AWS393547:AWS393566 BGO393547:BGO393566 BQK393547:BQK393566 CAG393547:CAG393566 CKC393547:CKC393566 CTY393547:CTY393566 DDU393547:DDU393566 DNQ393547:DNQ393566 DXM393547:DXM393566 EHI393547:EHI393566 ERE393547:ERE393566 FBA393547:FBA393566 FKW393547:FKW393566 FUS393547:FUS393566 GEO393547:GEO393566 GOK393547:GOK393566 GYG393547:GYG393566 HIC393547:HIC393566 HRY393547:HRY393566 IBU393547:IBU393566 ILQ393547:ILQ393566 IVM393547:IVM393566 JFI393547:JFI393566 JPE393547:JPE393566 JZA393547:JZA393566 KIW393547:KIW393566 KSS393547:KSS393566 LCO393547:LCO393566 LMK393547:LMK393566 LWG393547:LWG393566 MGC393547:MGC393566 MPY393547:MPY393566 MZU393547:MZU393566 NJQ393547:NJQ393566 NTM393547:NTM393566 ODI393547:ODI393566 ONE393547:ONE393566 OXA393547:OXA393566 PGW393547:PGW393566 PQS393547:PQS393566 QAO393547:QAO393566 QKK393547:QKK393566 QUG393547:QUG393566 REC393547:REC393566 RNY393547:RNY393566 RXU393547:RXU393566 SHQ393547:SHQ393566 SRM393547:SRM393566 TBI393547:TBI393566 TLE393547:TLE393566 TVA393547:TVA393566 UEW393547:UEW393566 UOS393547:UOS393566 UYO393547:UYO393566 VIK393547:VIK393566 VSG393547:VSG393566 WCC393547:WCC393566 WLY393547:WLY393566 WVU393547:WVU393566 U459083:U459102 JI459083:JI459102 TE459083:TE459102 ADA459083:ADA459102 AMW459083:AMW459102 AWS459083:AWS459102 BGO459083:BGO459102 BQK459083:BQK459102 CAG459083:CAG459102 CKC459083:CKC459102 CTY459083:CTY459102 DDU459083:DDU459102 DNQ459083:DNQ459102 DXM459083:DXM459102 EHI459083:EHI459102 ERE459083:ERE459102 FBA459083:FBA459102 FKW459083:FKW459102 FUS459083:FUS459102 GEO459083:GEO459102 GOK459083:GOK459102 GYG459083:GYG459102 HIC459083:HIC459102 HRY459083:HRY459102 IBU459083:IBU459102 ILQ459083:ILQ459102 IVM459083:IVM459102 JFI459083:JFI459102 JPE459083:JPE459102 JZA459083:JZA459102 KIW459083:KIW459102 KSS459083:KSS459102 LCO459083:LCO459102 LMK459083:LMK459102 LWG459083:LWG459102 MGC459083:MGC459102 MPY459083:MPY459102 MZU459083:MZU459102 NJQ459083:NJQ459102 NTM459083:NTM459102 ODI459083:ODI459102 ONE459083:ONE459102 OXA459083:OXA459102 PGW459083:PGW459102 PQS459083:PQS459102 QAO459083:QAO459102 QKK459083:QKK459102 QUG459083:QUG459102 REC459083:REC459102 RNY459083:RNY459102 RXU459083:RXU459102 SHQ459083:SHQ459102 SRM459083:SRM459102 TBI459083:TBI459102 TLE459083:TLE459102 TVA459083:TVA459102 UEW459083:UEW459102 UOS459083:UOS459102 UYO459083:UYO459102 VIK459083:VIK459102 VSG459083:VSG459102 WCC459083:WCC459102 WLY459083:WLY459102 WVU459083:WVU459102 U524619:U524638 JI524619:JI524638 TE524619:TE524638 ADA524619:ADA524638 AMW524619:AMW524638 AWS524619:AWS524638 BGO524619:BGO524638 BQK524619:BQK524638 CAG524619:CAG524638 CKC524619:CKC524638 CTY524619:CTY524638 DDU524619:DDU524638 DNQ524619:DNQ524638 DXM524619:DXM524638 EHI524619:EHI524638 ERE524619:ERE524638 FBA524619:FBA524638 FKW524619:FKW524638 FUS524619:FUS524638 GEO524619:GEO524638 GOK524619:GOK524638 GYG524619:GYG524638 HIC524619:HIC524638 HRY524619:HRY524638 IBU524619:IBU524638 ILQ524619:ILQ524638 IVM524619:IVM524638 JFI524619:JFI524638 JPE524619:JPE524638 JZA524619:JZA524638 KIW524619:KIW524638 KSS524619:KSS524638 LCO524619:LCO524638 LMK524619:LMK524638 LWG524619:LWG524638 MGC524619:MGC524638 MPY524619:MPY524638 MZU524619:MZU524638 NJQ524619:NJQ524638 NTM524619:NTM524638 ODI524619:ODI524638 ONE524619:ONE524638 OXA524619:OXA524638 PGW524619:PGW524638 PQS524619:PQS524638 QAO524619:QAO524638 QKK524619:QKK524638 QUG524619:QUG524638 REC524619:REC524638 RNY524619:RNY524638 RXU524619:RXU524638 SHQ524619:SHQ524638 SRM524619:SRM524638 TBI524619:TBI524638 TLE524619:TLE524638 TVA524619:TVA524638 UEW524619:UEW524638 UOS524619:UOS524638 UYO524619:UYO524638 VIK524619:VIK524638 VSG524619:VSG524638 WCC524619:WCC524638 WLY524619:WLY524638 WVU524619:WVU524638 U590155:U590174 JI590155:JI590174 TE590155:TE590174 ADA590155:ADA590174 AMW590155:AMW590174 AWS590155:AWS590174 BGO590155:BGO590174 BQK590155:BQK590174 CAG590155:CAG590174 CKC590155:CKC590174 CTY590155:CTY590174 DDU590155:DDU590174 DNQ590155:DNQ590174 DXM590155:DXM590174 EHI590155:EHI590174 ERE590155:ERE590174 FBA590155:FBA590174 FKW590155:FKW590174 FUS590155:FUS590174 GEO590155:GEO590174 GOK590155:GOK590174 GYG590155:GYG590174 HIC590155:HIC590174 HRY590155:HRY590174 IBU590155:IBU590174 ILQ590155:ILQ590174 IVM590155:IVM590174 JFI590155:JFI590174 JPE590155:JPE590174 JZA590155:JZA590174 KIW590155:KIW590174 KSS590155:KSS590174 LCO590155:LCO590174 LMK590155:LMK590174 LWG590155:LWG590174 MGC590155:MGC590174 MPY590155:MPY590174 MZU590155:MZU590174 NJQ590155:NJQ590174 NTM590155:NTM590174 ODI590155:ODI590174 ONE590155:ONE590174 OXA590155:OXA590174 PGW590155:PGW590174 PQS590155:PQS590174 QAO590155:QAO590174 QKK590155:QKK590174 QUG590155:QUG590174 REC590155:REC590174 RNY590155:RNY590174 RXU590155:RXU590174 SHQ590155:SHQ590174 SRM590155:SRM590174 TBI590155:TBI590174 TLE590155:TLE590174 TVA590155:TVA590174 UEW590155:UEW590174 UOS590155:UOS590174 UYO590155:UYO590174 VIK590155:VIK590174 VSG590155:VSG590174 WCC590155:WCC590174 WLY590155:WLY590174 WVU590155:WVU590174 U655691:U655710 JI655691:JI655710 TE655691:TE655710 ADA655691:ADA655710 AMW655691:AMW655710 AWS655691:AWS655710 BGO655691:BGO655710 BQK655691:BQK655710 CAG655691:CAG655710 CKC655691:CKC655710 CTY655691:CTY655710 DDU655691:DDU655710 DNQ655691:DNQ655710 DXM655691:DXM655710 EHI655691:EHI655710 ERE655691:ERE655710 FBA655691:FBA655710 FKW655691:FKW655710 FUS655691:FUS655710 GEO655691:GEO655710 GOK655691:GOK655710 GYG655691:GYG655710 HIC655691:HIC655710 HRY655691:HRY655710 IBU655691:IBU655710 ILQ655691:ILQ655710 IVM655691:IVM655710 JFI655691:JFI655710 JPE655691:JPE655710 JZA655691:JZA655710 KIW655691:KIW655710 KSS655691:KSS655710 LCO655691:LCO655710 LMK655691:LMK655710 LWG655691:LWG655710 MGC655691:MGC655710 MPY655691:MPY655710 MZU655691:MZU655710 NJQ655691:NJQ655710 NTM655691:NTM655710 ODI655691:ODI655710 ONE655691:ONE655710 OXA655691:OXA655710 PGW655691:PGW655710 PQS655691:PQS655710 QAO655691:QAO655710 QKK655691:QKK655710 QUG655691:QUG655710 REC655691:REC655710 RNY655691:RNY655710 RXU655691:RXU655710 SHQ655691:SHQ655710 SRM655691:SRM655710 TBI655691:TBI655710 TLE655691:TLE655710 TVA655691:TVA655710 UEW655691:UEW655710 UOS655691:UOS655710 UYO655691:UYO655710 VIK655691:VIK655710 VSG655691:VSG655710 WCC655691:WCC655710 WLY655691:WLY655710 WVU655691:WVU655710 U721227:U721246 JI721227:JI721246 TE721227:TE721246 ADA721227:ADA721246 AMW721227:AMW721246 AWS721227:AWS721246 BGO721227:BGO721246 BQK721227:BQK721246 CAG721227:CAG721246 CKC721227:CKC721246 CTY721227:CTY721246 DDU721227:DDU721246 DNQ721227:DNQ721246 DXM721227:DXM721246 EHI721227:EHI721246 ERE721227:ERE721246 FBA721227:FBA721246 FKW721227:FKW721246 FUS721227:FUS721246 GEO721227:GEO721246 GOK721227:GOK721246 GYG721227:GYG721246 HIC721227:HIC721246 HRY721227:HRY721246 IBU721227:IBU721246 ILQ721227:ILQ721246 IVM721227:IVM721246 JFI721227:JFI721246 JPE721227:JPE721246 JZA721227:JZA721246 KIW721227:KIW721246 KSS721227:KSS721246 LCO721227:LCO721246 LMK721227:LMK721246 LWG721227:LWG721246 MGC721227:MGC721246 MPY721227:MPY721246 MZU721227:MZU721246 NJQ721227:NJQ721246 NTM721227:NTM721246 ODI721227:ODI721246 ONE721227:ONE721246 OXA721227:OXA721246 PGW721227:PGW721246 PQS721227:PQS721246 QAO721227:QAO721246 QKK721227:QKK721246 QUG721227:QUG721246 REC721227:REC721246 RNY721227:RNY721246 RXU721227:RXU721246 SHQ721227:SHQ721246 SRM721227:SRM721246 TBI721227:TBI721246 TLE721227:TLE721246 TVA721227:TVA721246 UEW721227:UEW721246 UOS721227:UOS721246 UYO721227:UYO721246 VIK721227:VIK721246 VSG721227:VSG721246 WCC721227:WCC721246 WLY721227:WLY721246 WVU721227:WVU721246 U786763:U786782 JI786763:JI786782 TE786763:TE786782 ADA786763:ADA786782 AMW786763:AMW786782 AWS786763:AWS786782 BGO786763:BGO786782 BQK786763:BQK786782 CAG786763:CAG786782 CKC786763:CKC786782 CTY786763:CTY786782 DDU786763:DDU786782 DNQ786763:DNQ786782 DXM786763:DXM786782 EHI786763:EHI786782 ERE786763:ERE786782 FBA786763:FBA786782 FKW786763:FKW786782 FUS786763:FUS786782 GEO786763:GEO786782 GOK786763:GOK786782 GYG786763:GYG786782 HIC786763:HIC786782 HRY786763:HRY786782 IBU786763:IBU786782 ILQ786763:ILQ786782 IVM786763:IVM786782 JFI786763:JFI786782 JPE786763:JPE786782 JZA786763:JZA786782 KIW786763:KIW786782 KSS786763:KSS786782 LCO786763:LCO786782 LMK786763:LMK786782 LWG786763:LWG786782 MGC786763:MGC786782 MPY786763:MPY786782 MZU786763:MZU786782 NJQ786763:NJQ786782 NTM786763:NTM786782 ODI786763:ODI786782 ONE786763:ONE786782 OXA786763:OXA786782 PGW786763:PGW786782 PQS786763:PQS786782 QAO786763:QAO786782 QKK786763:QKK786782 QUG786763:QUG786782 REC786763:REC786782 RNY786763:RNY786782 RXU786763:RXU786782 SHQ786763:SHQ786782 SRM786763:SRM786782 TBI786763:TBI786782 TLE786763:TLE786782 TVA786763:TVA786782 UEW786763:UEW786782 UOS786763:UOS786782 UYO786763:UYO786782 VIK786763:VIK786782 VSG786763:VSG786782 WCC786763:WCC786782 WLY786763:WLY786782 WVU786763:WVU786782 U852299:U852318 JI852299:JI852318 TE852299:TE852318 ADA852299:ADA852318 AMW852299:AMW852318 AWS852299:AWS852318 BGO852299:BGO852318 BQK852299:BQK852318 CAG852299:CAG852318 CKC852299:CKC852318 CTY852299:CTY852318 DDU852299:DDU852318 DNQ852299:DNQ852318 DXM852299:DXM852318 EHI852299:EHI852318 ERE852299:ERE852318 FBA852299:FBA852318 FKW852299:FKW852318 FUS852299:FUS852318 GEO852299:GEO852318 GOK852299:GOK852318 GYG852299:GYG852318 HIC852299:HIC852318 HRY852299:HRY852318 IBU852299:IBU852318 ILQ852299:ILQ852318 IVM852299:IVM852318 JFI852299:JFI852318 JPE852299:JPE852318 JZA852299:JZA852318 KIW852299:KIW852318 KSS852299:KSS852318 LCO852299:LCO852318 LMK852299:LMK852318 LWG852299:LWG852318 MGC852299:MGC852318 MPY852299:MPY852318 MZU852299:MZU852318 NJQ852299:NJQ852318 NTM852299:NTM852318 ODI852299:ODI852318 ONE852299:ONE852318 OXA852299:OXA852318 PGW852299:PGW852318 PQS852299:PQS852318 QAO852299:QAO852318 QKK852299:QKK852318 QUG852299:QUG852318 REC852299:REC852318 RNY852299:RNY852318 RXU852299:RXU852318 SHQ852299:SHQ852318 SRM852299:SRM852318 TBI852299:TBI852318 TLE852299:TLE852318 TVA852299:TVA852318 UEW852299:UEW852318 UOS852299:UOS852318 UYO852299:UYO852318 VIK852299:VIK852318 VSG852299:VSG852318 WCC852299:WCC852318 WLY852299:WLY852318 WVU852299:WVU852318 U917835:U917854 JI917835:JI917854 TE917835:TE917854 ADA917835:ADA917854 AMW917835:AMW917854 AWS917835:AWS917854 BGO917835:BGO917854 BQK917835:BQK917854 CAG917835:CAG917854 CKC917835:CKC917854 CTY917835:CTY917854 DDU917835:DDU917854 DNQ917835:DNQ917854 DXM917835:DXM917854 EHI917835:EHI917854 ERE917835:ERE917854 FBA917835:FBA917854 FKW917835:FKW917854 FUS917835:FUS917854 GEO917835:GEO917854 GOK917835:GOK917854 GYG917835:GYG917854 HIC917835:HIC917854 HRY917835:HRY917854 IBU917835:IBU917854 ILQ917835:ILQ917854 IVM917835:IVM917854 JFI917835:JFI917854 JPE917835:JPE917854 JZA917835:JZA917854 KIW917835:KIW917854 KSS917835:KSS917854 LCO917835:LCO917854 LMK917835:LMK917854 LWG917835:LWG917854 MGC917835:MGC917854 MPY917835:MPY917854 MZU917835:MZU917854 NJQ917835:NJQ917854 NTM917835:NTM917854 ODI917835:ODI917854 ONE917835:ONE917854 OXA917835:OXA917854 PGW917835:PGW917854 PQS917835:PQS917854 QAO917835:QAO917854 QKK917835:QKK917854 QUG917835:QUG917854 REC917835:REC917854 RNY917835:RNY917854 RXU917835:RXU917854 SHQ917835:SHQ917854 SRM917835:SRM917854 TBI917835:TBI917854 TLE917835:TLE917854 TVA917835:TVA917854 UEW917835:UEW917854 UOS917835:UOS917854 UYO917835:UYO917854 VIK917835:VIK917854 VSG917835:VSG917854 WCC917835:WCC917854 WLY917835:WLY917854 WVU917835:WVU917854 U983371:U983390 JI983371:JI983390 TE983371:TE983390 ADA983371:ADA983390 AMW983371:AMW983390 AWS983371:AWS983390 BGO983371:BGO983390 BQK983371:BQK983390 CAG983371:CAG983390 CKC983371:CKC983390 CTY983371:CTY983390 DDU983371:DDU983390 DNQ983371:DNQ983390 DXM983371:DXM983390 EHI983371:EHI983390 ERE983371:ERE983390 FBA983371:FBA983390 FKW983371:FKW983390 FUS983371:FUS983390 GEO983371:GEO983390 GOK983371:GOK983390 GYG983371:GYG983390 HIC983371:HIC983390 HRY983371:HRY983390 IBU983371:IBU983390 ILQ983371:ILQ983390 IVM983371:IVM983390 JFI983371:JFI983390 JPE983371:JPE983390 JZA983371:JZA983390 KIW983371:KIW983390 KSS983371:KSS983390 LCO983371:LCO983390 LMK983371:LMK983390 LWG983371:LWG983390 MGC983371:MGC983390 MPY983371:MPY983390 MZU983371:MZU983390 NJQ983371:NJQ983390 NTM983371:NTM983390 ODI983371:ODI983390 ONE983371:ONE983390 OXA983371:OXA983390 PGW983371:PGW983390 PQS983371:PQS983390 QAO983371:QAO983390 QKK983371:QKK983390 QUG983371:QUG983390 REC983371:REC983390 RNY983371:RNY983390 RXU983371:RXU983390 SHQ983371:SHQ983390 SRM983371:SRM983390 TBI983371:TBI983390 TLE983371:TLE983390 TVA983371:TVA983390 UEW983371:UEW983390 UOS983371:UOS983390 UYO983371:UYO983390 VIK983371:VIK983390 VSG983371:VSG983390 WCC983371:WCC983390 WLY983371:WLY983390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5:WVU374 WLY35:WLY374 WCC35:WCC374 VSG35:VSG374 VIK35:VIK374 UYO35:UYO374 UOS35:UOS374 UEW35:UEW374 TVA35:TVA374 TLE35:TLE374 TBI35:TBI374 SRM35:SRM374 SHQ35:SHQ374 RXU35:RXU374 RNY35:RNY374 REC35:REC374 QUG35:QUG374 QKK35:QKK374 QAO35:QAO374 PQS35:PQS374 PGW35:PGW374 OXA35:OXA374 ONE35:ONE374 ODI35:ODI374 NTM35:NTM374 NJQ35:NJQ374 MZU35:MZU374 MPY35:MPY374 MGC35:MGC374 LWG35:LWG374 LMK35:LMK374 LCO35:LCO374 KSS35:KSS374 KIW35:KIW374 JZA35:JZA374 JPE35:JPE374 JFI35:JFI374 IVM35:IVM374 ILQ35:ILQ374 IBU35:IBU374 HRY35:HRY374 HIC35:HIC374 GYG35:GYG374 GOK35:GOK374 GEO35:GEO374 FUS35:FUS374 FKW35:FKW374 FBA35:FBA374 ERE35:ERE374 EHI35:EHI374 DXM35:DXM374 DNQ35:DNQ374 DDU35:DDU374 CTY35:CTY374 CKC35:CKC374 CAG35:CAG374 BQK35:BQK374 BGO35:BGO374 AWS35:AWS374 AMW35:AMW374 ADA35:ADA374 TE35:TE374 JI35:JI374" xr:uid="{8DE94E00-FB0C-48C3-A6DD-4D006B51D753}">
      <formula1>"yes, no"</formula1>
    </dataValidation>
    <dataValidation type="list" allowBlank="1" showInputMessage="1" showErrorMessage="1" sqref="WVV983371:WVV983390 V65867:V65886 JJ65867:JJ65886 TF65867:TF65886 ADB65867:ADB65886 AMX65867:AMX65886 AWT65867:AWT65886 BGP65867:BGP65886 BQL65867:BQL65886 CAH65867:CAH65886 CKD65867:CKD65886 CTZ65867:CTZ65886 DDV65867:DDV65886 DNR65867:DNR65886 DXN65867:DXN65886 EHJ65867:EHJ65886 ERF65867:ERF65886 FBB65867:FBB65886 FKX65867:FKX65886 FUT65867:FUT65886 GEP65867:GEP65886 GOL65867:GOL65886 GYH65867:GYH65886 HID65867:HID65886 HRZ65867:HRZ65886 IBV65867:IBV65886 ILR65867:ILR65886 IVN65867:IVN65886 JFJ65867:JFJ65886 JPF65867:JPF65886 JZB65867:JZB65886 KIX65867:KIX65886 KST65867:KST65886 LCP65867:LCP65886 LML65867:LML65886 LWH65867:LWH65886 MGD65867:MGD65886 MPZ65867:MPZ65886 MZV65867:MZV65886 NJR65867:NJR65886 NTN65867:NTN65886 ODJ65867:ODJ65886 ONF65867:ONF65886 OXB65867:OXB65886 PGX65867:PGX65886 PQT65867:PQT65886 QAP65867:QAP65886 QKL65867:QKL65886 QUH65867:QUH65886 RED65867:RED65886 RNZ65867:RNZ65886 RXV65867:RXV65886 SHR65867:SHR65886 SRN65867:SRN65886 TBJ65867:TBJ65886 TLF65867:TLF65886 TVB65867:TVB65886 UEX65867:UEX65886 UOT65867:UOT65886 UYP65867:UYP65886 VIL65867:VIL65886 VSH65867:VSH65886 WCD65867:WCD65886 WLZ65867:WLZ65886 WVV65867:WVV65886 V131403:V131422 JJ131403:JJ131422 TF131403:TF131422 ADB131403:ADB131422 AMX131403:AMX131422 AWT131403:AWT131422 BGP131403:BGP131422 BQL131403:BQL131422 CAH131403:CAH131422 CKD131403:CKD131422 CTZ131403:CTZ131422 DDV131403:DDV131422 DNR131403:DNR131422 DXN131403:DXN131422 EHJ131403:EHJ131422 ERF131403:ERF131422 FBB131403:FBB131422 FKX131403:FKX131422 FUT131403:FUT131422 GEP131403:GEP131422 GOL131403:GOL131422 GYH131403:GYH131422 HID131403:HID131422 HRZ131403:HRZ131422 IBV131403:IBV131422 ILR131403:ILR131422 IVN131403:IVN131422 JFJ131403:JFJ131422 JPF131403:JPF131422 JZB131403:JZB131422 KIX131403:KIX131422 KST131403:KST131422 LCP131403:LCP131422 LML131403:LML131422 LWH131403:LWH131422 MGD131403:MGD131422 MPZ131403:MPZ131422 MZV131403:MZV131422 NJR131403:NJR131422 NTN131403:NTN131422 ODJ131403:ODJ131422 ONF131403:ONF131422 OXB131403:OXB131422 PGX131403:PGX131422 PQT131403:PQT131422 QAP131403:QAP131422 QKL131403:QKL131422 QUH131403:QUH131422 RED131403:RED131422 RNZ131403:RNZ131422 RXV131403:RXV131422 SHR131403:SHR131422 SRN131403:SRN131422 TBJ131403:TBJ131422 TLF131403:TLF131422 TVB131403:TVB131422 UEX131403:UEX131422 UOT131403:UOT131422 UYP131403:UYP131422 VIL131403:VIL131422 VSH131403:VSH131422 WCD131403:WCD131422 WLZ131403:WLZ131422 WVV131403:WVV131422 V196939:V196958 JJ196939:JJ196958 TF196939:TF196958 ADB196939:ADB196958 AMX196939:AMX196958 AWT196939:AWT196958 BGP196939:BGP196958 BQL196939:BQL196958 CAH196939:CAH196958 CKD196939:CKD196958 CTZ196939:CTZ196958 DDV196939:DDV196958 DNR196939:DNR196958 DXN196939:DXN196958 EHJ196939:EHJ196958 ERF196939:ERF196958 FBB196939:FBB196958 FKX196939:FKX196958 FUT196939:FUT196958 GEP196939:GEP196958 GOL196939:GOL196958 GYH196939:GYH196958 HID196939:HID196958 HRZ196939:HRZ196958 IBV196939:IBV196958 ILR196939:ILR196958 IVN196939:IVN196958 JFJ196939:JFJ196958 JPF196939:JPF196958 JZB196939:JZB196958 KIX196939:KIX196958 KST196939:KST196958 LCP196939:LCP196958 LML196939:LML196958 LWH196939:LWH196958 MGD196939:MGD196958 MPZ196939:MPZ196958 MZV196939:MZV196958 NJR196939:NJR196958 NTN196939:NTN196958 ODJ196939:ODJ196958 ONF196939:ONF196958 OXB196939:OXB196958 PGX196939:PGX196958 PQT196939:PQT196958 QAP196939:QAP196958 QKL196939:QKL196958 QUH196939:QUH196958 RED196939:RED196958 RNZ196939:RNZ196958 RXV196939:RXV196958 SHR196939:SHR196958 SRN196939:SRN196958 TBJ196939:TBJ196958 TLF196939:TLF196958 TVB196939:TVB196958 UEX196939:UEX196958 UOT196939:UOT196958 UYP196939:UYP196958 VIL196939:VIL196958 VSH196939:VSH196958 WCD196939:WCD196958 WLZ196939:WLZ196958 WVV196939:WVV196958 V262475:V262494 JJ262475:JJ262494 TF262475:TF262494 ADB262475:ADB262494 AMX262475:AMX262494 AWT262475:AWT262494 BGP262475:BGP262494 BQL262475:BQL262494 CAH262475:CAH262494 CKD262475:CKD262494 CTZ262475:CTZ262494 DDV262475:DDV262494 DNR262475:DNR262494 DXN262475:DXN262494 EHJ262475:EHJ262494 ERF262475:ERF262494 FBB262475:FBB262494 FKX262475:FKX262494 FUT262475:FUT262494 GEP262475:GEP262494 GOL262475:GOL262494 GYH262475:GYH262494 HID262475:HID262494 HRZ262475:HRZ262494 IBV262475:IBV262494 ILR262475:ILR262494 IVN262475:IVN262494 JFJ262475:JFJ262494 JPF262475:JPF262494 JZB262475:JZB262494 KIX262475:KIX262494 KST262475:KST262494 LCP262475:LCP262494 LML262475:LML262494 LWH262475:LWH262494 MGD262475:MGD262494 MPZ262475:MPZ262494 MZV262475:MZV262494 NJR262475:NJR262494 NTN262475:NTN262494 ODJ262475:ODJ262494 ONF262475:ONF262494 OXB262475:OXB262494 PGX262475:PGX262494 PQT262475:PQT262494 QAP262475:QAP262494 QKL262475:QKL262494 QUH262475:QUH262494 RED262475:RED262494 RNZ262475:RNZ262494 RXV262475:RXV262494 SHR262475:SHR262494 SRN262475:SRN262494 TBJ262475:TBJ262494 TLF262475:TLF262494 TVB262475:TVB262494 UEX262475:UEX262494 UOT262475:UOT262494 UYP262475:UYP262494 VIL262475:VIL262494 VSH262475:VSH262494 WCD262475:WCD262494 WLZ262475:WLZ262494 WVV262475:WVV262494 V328011:V328030 JJ328011:JJ328030 TF328011:TF328030 ADB328011:ADB328030 AMX328011:AMX328030 AWT328011:AWT328030 BGP328011:BGP328030 BQL328011:BQL328030 CAH328011:CAH328030 CKD328011:CKD328030 CTZ328011:CTZ328030 DDV328011:DDV328030 DNR328011:DNR328030 DXN328011:DXN328030 EHJ328011:EHJ328030 ERF328011:ERF328030 FBB328011:FBB328030 FKX328011:FKX328030 FUT328011:FUT328030 GEP328011:GEP328030 GOL328011:GOL328030 GYH328011:GYH328030 HID328011:HID328030 HRZ328011:HRZ328030 IBV328011:IBV328030 ILR328011:ILR328030 IVN328011:IVN328030 JFJ328011:JFJ328030 JPF328011:JPF328030 JZB328011:JZB328030 KIX328011:KIX328030 KST328011:KST328030 LCP328011:LCP328030 LML328011:LML328030 LWH328011:LWH328030 MGD328011:MGD328030 MPZ328011:MPZ328030 MZV328011:MZV328030 NJR328011:NJR328030 NTN328011:NTN328030 ODJ328011:ODJ328030 ONF328011:ONF328030 OXB328011:OXB328030 PGX328011:PGX328030 PQT328011:PQT328030 QAP328011:QAP328030 QKL328011:QKL328030 QUH328011:QUH328030 RED328011:RED328030 RNZ328011:RNZ328030 RXV328011:RXV328030 SHR328011:SHR328030 SRN328011:SRN328030 TBJ328011:TBJ328030 TLF328011:TLF328030 TVB328011:TVB328030 UEX328011:UEX328030 UOT328011:UOT328030 UYP328011:UYP328030 VIL328011:VIL328030 VSH328011:VSH328030 WCD328011:WCD328030 WLZ328011:WLZ328030 WVV328011:WVV328030 V393547:V393566 JJ393547:JJ393566 TF393547:TF393566 ADB393547:ADB393566 AMX393547:AMX393566 AWT393547:AWT393566 BGP393547:BGP393566 BQL393547:BQL393566 CAH393547:CAH393566 CKD393547:CKD393566 CTZ393547:CTZ393566 DDV393547:DDV393566 DNR393547:DNR393566 DXN393547:DXN393566 EHJ393547:EHJ393566 ERF393547:ERF393566 FBB393547:FBB393566 FKX393547:FKX393566 FUT393547:FUT393566 GEP393547:GEP393566 GOL393547:GOL393566 GYH393547:GYH393566 HID393547:HID393566 HRZ393547:HRZ393566 IBV393547:IBV393566 ILR393547:ILR393566 IVN393547:IVN393566 JFJ393547:JFJ393566 JPF393547:JPF393566 JZB393547:JZB393566 KIX393547:KIX393566 KST393547:KST393566 LCP393547:LCP393566 LML393547:LML393566 LWH393547:LWH393566 MGD393547:MGD393566 MPZ393547:MPZ393566 MZV393547:MZV393566 NJR393547:NJR393566 NTN393547:NTN393566 ODJ393547:ODJ393566 ONF393547:ONF393566 OXB393547:OXB393566 PGX393547:PGX393566 PQT393547:PQT393566 QAP393547:QAP393566 QKL393547:QKL393566 QUH393547:QUH393566 RED393547:RED393566 RNZ393547:RNZ393566 RXV393547:RXV393566 SHR393547:SHR393566 SRN393547:SRN393566 TBJ393547:TBJ393566 TLF393547:TLF393566 TVB393547:TVB393566 UEX393547:UEX393566 UOT393547:UOT393566 UYP393547:UYP393566 VIL393547:VIL393566 VSH393547:VSH393566 WCD393547:WCD393566 WLZ393547:WLZ393566 WVV393547:WVV393566 V459083:V459102 JJ459083:JJ459102 TF459083:TF459102 ADB459083:ADB459102 AMX459083:AMX459102 AWT459083:AWT459102 BGP459083:BGP459102 BQL459083:BQL459102 CAH459083:CAH459102 CKD459083:CKD459102 CTZ459083:CTZ459102 DDV459083:DDV459102 DNR459083:DNR459102 DXN459083:DXN459102 EHJ459083:EHJ459102 ERF459083:ERF459102 FBB459083:FBB459102 FKX459083:FKX459102 FUT459083:FUT459102 GEP459083:GEP459102 GOL459083:GOL459102 GYH459083:GYH459102 HID459083:HID459102 HRZ459083:HRZ459102 IBV459083:IBV459102 ILR459083:ILR459102 IVN459083:IVN459102 JFJ459083:JFJ459102 JPF459083:JPF459102 JZB459083:JZB459102 KIX459083:KIX459102 KST459083:KST459102 LCP459083:LCP459102 LML459083:LML459102 LWH459083:LWH459102 MGD459083:MGD459102 MPZ459083:MPZ459102 MZV459083:MZV459102 NJR459083:NJR459102 NTN459083:NTN459102 ODJ459083:ODJ459102 ONF459083:ONF459102 OXB459083:OXB459102 PGX459083:PGX459102 PQT459083:PQT459102 QAP459083:QAP459102 QKL459083:QKL459102 QUH459083:QUH459102 RED459083:RED459102 RNZ459083:RNZ459102 RXV459083:RXV459102 SHR459083:SHR459102 SRN459083:SRN459102 TBJ459083:TBJ459102 TLF459083:TLF459102 TVB459083:TVB459102 UEX459083:UEX459102 UOT459083:UOT459102 UYP459083:UYP459102 VIL459083:VIL459102 VSH459083:VSH459102 WCD459083:WCD459102 WLZ459083:WLZ459102 WVV459083:WVV459102 V524619:V524638 JJ524619:JJ524638 TF524619:TF524638 ADB524619:ADB524638 AMX524619:AMX524638 AWT524619:AWT524638 BGP524619:BGP524638 BQL524619:BQL524638 CAH524619:CAH524638 CKD524619:CKD524638 CTZ524619:CTZ524638 DDV524619:DDV524638 DNR524619:DNR524638 DXN524619:DXN524638 EHJ524619:EHJ524638 ERF524619:ERF524638 FBB524619:FBB524638 FKX524619:FKX524638 FUT524619:FUT524638 GEP524619:GEP524638 GOL524619:GOL524638 GYH524619:GYH524638 HID524619:HID524638 HRZ524619:HRZ524638 IBV524619:IBV524638 ILR524619:ILR524638 IVN524619:IVN524638 JFJ524619:JFJ524638 JPF524619:JPF524638 JZB524619:JZB524638 KIX524619:KIX524638 KST524619:KST524638 LCP524619:LCP524638 LML524619:LML524638 LWH524619:LWH524638 MGD524619:MGD524638 MPZ524619:MPZ524638 MZV524619:MZV524638 NJR524619:NJR524638 NTN524619:NTN524638 ODJ524619:ODJ524638 ONF524619:ONF524638 OXB524619:OXB524638 PGX524619:PGX524638 PQT524619:PQT524638 QAP524619:QAP524638 QKL524619:QKL524638 QUH524619:QUH524638 RED524619:RED524638 RNZ524619:RNZ524638 RXV524619:RXV524638 SHR524619:SHR524638 SRN524619:SRN524638 TBJ524619:TBJ524638 TLF524619:TLF524638 TVB524619:TVB524638 UEX524619:UEX524638 UOT524619:UOT524638 UYP524619:UYP524638 VIL524619:VIL524638 VSH524619:VSH524638 WCD524619:WCD524638 WLZ524619:WLZ524638 WVV524619:WVV524638 V590155:V590174 JJ590155:JJ590174 TF590155:TF590174 ADB590155:ADB590174 AMX590155:AMX590174 AWT590155:AWT590174 BGP590155:BGP590174 BQL590155:BQL590174 CAH590155:CAH590174 CKD590155:CKD590174 CTZ590155:CTZ590174 DDV590155:DDV590174 DNR590155:DNR590174 DXN590155:DXN590174 EHJ590155:EHJ590174 ERF590155:ERF590174 FBB590155:FBB590174 FKX590155:FKX590174 FUT590155:FUT590174 GEP590155:GEP590174 GOL590155:GOL590174 GYH590155:GYH590174 HID590155:HID590174 HRZ590155:HRZ590174 IBV590155:IBV590174 ILR590155:ILR590174 IVN590155:IVN590174 JFJ590155:JFJ590174 JPF590155:JPF590174 JZB590155:JZB590174 KIX590155:KIX590174 KST590155:KST590174 LCP590155:LCP590174 LML590155:LML590174 LWH590155:LWH590174 MGD590155:MGD590174 MPZ590155:MPZ590174 MZV590155:MZV590174 NJR590155:NJR590174 NTN590155:NTN590174 ODJ590155:ODJ590174 ONF590155:ONF590174 OXB590155:OXB590174 PGX590155:PGX590174 PQT590155:PQT590174 QAP590155:QAP590174 QKL590155:QKL590174 QUH590155:QUH590174 RED590155:RED590174 RNZ590155:RNZ590174 RXV590155:RXV590174 SHR590155:SHR590174 SRN590155:SRN590174 TBJ590155:TBJ590174 TLF590155:TLF590174 TVB590155:TVB590174 UEX590155:UEX590174 UOT590155:UOT590174 UYP590155:UYP590174 VIL590155:VIL590174 VSH590155:VSH590174 WCD590155:WCD590174 WLZ590155:WLZ590174 WVV590155:WVV590174 V655691:V655710 JJ655691:JJ655710 TF655691:TF655710 ADB655691:ADB655710 AMX655691:AMX655710 AWT655691:AWT655710 BGP655691:BGP655710 BQL655691:BQL655710 CAH655691:CAH655710 CKD655691:CKD655710 CTZ655691:CTZ655710 DDV655691:DDV655710 DNR655691:DNR655710 DXN655691:DXN655710 EHJ655691:EHJ655710 ERF655691:ERF655710 FBB655691:FBB655710 FKX655691:FKX655710 FUT655691:FUT655710 GEP655691:GEP655710 GOL655691:GOL655710 GYH655691:GYH655710 HID655691:HID655710 HRZ655691:HRZ655710 IBV655691:IBV655710 ILR655691:ILR655710 IVN655691:IVN655710 JFJ655691:JFJ655710 JPF655691:JPF655710 JZB655691:JZB655710 KIX655691:KIX655710 KST655691:KST655710 LCP655691:LCP655710 LML655691:LML655710 LWH655691:LWH655710 MGD655691:MGD655710 MPZ655691:MPZ655710 MZV655691:MZV655710 NJR655691:NJR655710 NTN655691:NTN655710 ODJ655691:ODJ655710 ONF655691:ONF655710 OXB655691:OXB655710 PGX655691:PGX655710 PQT655691:PQT655710 QAP655691:QAP655710 QKL655691:QKL655710 QUH655691:QUH655710 RED655691:RED655710 RNZ655691:RNZ655710 RXV655691:RXV655710 SHR655691:SHR655710 SRN655691:SRN655710 TBJ655691:TBJ655710 TLF655691:TLF655710 TVB655691:TVB655710 UEX655691:UEX655710 UOT655691:UOT655710 UYP655691:UYP655710 VIL655691:VIL655710 VSH655691:VSH655710 WCD655691:WCD655710 WLZ655691:WLZ655710 WVV655691:WVV655710 V721227:V721246 JJ721227:JJ721246 TF721227:TF721246 ADB721227:ADB721246 AMX721227:AMX721246 AWT721227:AWT721246 BGP721227:BGP721246 BQL721227:BQL721246 CAH721227:CAH721246 CKD721227:CKD721246 CTZ721227:CTZ721246 DDV721227:DDV721246 DNR721227:DNR721246 DXN721227:DXN721246 EHJ721227:EHJ721246 ERF721227:ERF721246 FBB721227:FBB721246 FKX721227:FKX721246 FUT721227:FUT721246 GEP721227:GEP721246 GOL721227:GOL721246 GYH721227:GYH721246 HID721227:HID721246 HRZ721227:HRZ721246 IBV721227:IBV721246 ILR721227:ILR721246 IVN721227:IVN721246 JFJ721227:JFJ721246 JPF721227:JPF721246 JZB721227:JZB721246 KIX721227:KIX721246 KST721227:KST721246 LCP721227:LCP721246 LML721227:LML721246 LWH721227:LWH721246 MGD721227:MGD721246 MPZ721227:MPZ721246 MZV721227:MZV721246 NJR721227:NJR721246 NTN721227:NTN721246 ODJ721227:ODJ721246 ONF721227:ONF721246 OXB721227:OXB721246 PGX721227:PGX721246 PQT721227:PQT721246 QAP721227:QAP721246 QKL721227:QKL721246 QUH721227:QUH721246 RED721227:RED721246 RNZ721227:RNZ721246 RXV721227:RXV721246 SHR721227:SHR721246 SRN721227:SRN721246 TBJ721227:TBJ721246 TLF721227:TLF721246 TVB721227:TVB721246 UEX721227:UEX721246 UOT721227:UOT721246 UYP721227:UYP721246 VIL721227:VIL721246 VSH721227:VSH721246 WCD721227:WCD721246 WLZ721227:WLZ721246 WVV721227:WVV721246 V786763:V786782 JJ786763:JJ786782 TF786763:TF786782 ADB786763:ADB786782 AMX786763:AMX786782 AWT786763:AWT786782 BGP786763:BGP786782 BQL786763:BQL786782 CAH786763:CAH786782 CKD786763:CKD786782 CTZ786763:CTZ786782 DDV786763:DDV786782 DNR786763:DNR786782 DXN786763:DXN786782 EHJ786763:EHJ786782 ERF786763:ERF786782 FBB786763:FBB786782 FKX786763:FKX786782 FUT786763:FUT786782 GEP786763:GEP786782 GOL786763:GOL786782 GYH786763:GYH786782 HID786763:HID786782 HRZ786763:HRZ786782 IBV786763:IBV786782 ILR786763:ILR786782 IVN786763:IVN786782 JFJ786763:JFJ786782 JPF786763:JPF786782 JZB786763:JZB786782 KIX786763:KIX786782 KST786763:KST786782 LCP786763:LCP786782 LML786763:LML786782 LWH786763:LWH786782 MGD786763:MGD786782 MPZ786763:MPZ786782 MZV786763:MZV786782 NJR786763:NJR786782 NTN786763:NTN786782 ODJ786763:ODJ786782 ONF786763:ONF786782 OXB786763:OXB786782 PGX786763:PGX786782 PQT786763:PQT786782 QAP786763:QAP786782 QKL786763:QKL786782 QUH786763:QUH786782 RED786763:RED786782 RNZ786763:RNZ786782 RXV786763:RXV786782 SHR786763:SHR786782 SRN786763:SRN786782 TBJ786763:TBJ786782 TLF786763:TLF786782 TVB786763:TVB786782 UEX786763:UEX786782 UOT786763:UOT786782 UYP786763:UYP786782 VIL786763:VIL786782 VSH786763:VSH786782 WCD786763:WCD786782 WLZ786763:WLZ786782 WVV786763:WVV786782 V852299:V852318 JJ852299:JJ852318 TF852299:TF852318 ADB852299:ADB852318 AMX852299:AMX852318 AWT852299:AWT852318 BGP852299:BGP852318 BQL852299:BQL852318 CAH852299:CAH852318 CKD852299:CKD852318 CTZ852299:CTZ852318 DDV852299:DDV852318 DNR852299:DNR852318 DXN852299:DXN852318 EHJ852299:EHJ852318 ERF852299:ERF852318 FBB852299:FBB852318 FKX852299:FKX852318 FUT852299:FUT852318 GEP852299:GEP852318 GOL852299:GOL852318 GYH852299:GYH852318 HID852299:HID852318 HRZ852299:HRZ852318 IBV852299:IBV852318 ILR852299:ILR852318 IVN852299:IVN852318 JFJ852299:JFJ852318 JPF852299:JPF852318 JZB852299:JZB852318 KIX852299:KIX852318 KST852299:KST852318 LCP852299:LCP852318 LML852299:LML852318 LWH852299:LWH852318 MGD852299:MGD852318 MPZ852299:MPZ852318 MZV852299:MZV852318 NJR852299:NJR852318 NTN852299:NTN852318 ODJ852299:ODJ852318 ONF852299:ONF852318 OXB852299:OXB852318 PGX852299:PGX852318 PQT852299:PQT852318 QAP852299:QAP852318 QKL852299:QKL852318 QUH852299:QUH852318 RED852299:RED852318 RNZ852299:RNZ852318 RXV852299:RXV852318 SHR852299:SHR852318 SRN852299:SRN852318 TBJ852299:TBJ852318 TLF852299:TLF852318 TVB852299:TVB852318 UEX852299:UEX852318 UOT852299:UOT852318 UYP852299:UYP852318 VIL852299:VIL852318 VSH852299:VSH852318 WCD852299:WCD852318 WLZ852299:WLZ852318 WVV852299:WVV852318 V917835:V917854 JJ917835:JJ917854 TF917835:TF917854 ADB917835:ADB917854 AMX917835:AMX917854 AWT917835:AWT917854 BGP917835:BGP917854 BQL917835:BQL917854 CAH917835:CAH917854 CKD917835:CKD917854 CTZ917835:CTZ917854 DDV917835:DDV917854 DNR917835:DNR917854 DXN917835:DXN917854 EHJ917835:EHJ917854 ERF917835:ERF917854 FBB917835:FBB917854 FKX917835:FKX917854 FUT917835:FUT917854 GEP917835:GEP917854 GOL917835:GOL917854 GYH917835:GYH917854 HID917835:HID917854 HRZ917835:HRZ917854 IBV917835:IBV917854 ILR917835:ILR917854 IVN917835:IVN917854 JFJ917835:JFJ917854 JPF917835:JPF917854 JZB917835:JZB917854 KIX917835:KIX917854 KST917835:KST917854 LCP917835:LCP917854 LML917835:LML917854 LWH917835:LWH917854 MGD917835:MGD917854 MPZ917835:MPZ917854 MZV917835:MZV917854 NJR917835:NJR917854 NTN917835:NTN917854 ODJ917835:ODJ917854 ONF917835:ONF917854 OXB917835:OXB917854 PGX917835:PGX917854 PQT917835:PQT917854 QAP917835:QAP917854 QKL917835:QKL917854 QUH917835:QUH917854 RED917835:RED917854 RNZ917835:RNZ917854 RXV917835:RXV917854 SHR917835:SHR917854 SRN917835:SRN917854 TBJ917835:TBJ917854 TLF917835:TLF917854 TVB917835:TVB917854 UEX917835:UEX917854 UOT917835:UOT917854 UYP917835:UYP917854 VIL917835:VIL917854 VSH917835:VSH917854 WCD917835:WCD917854 WLZ917835:WLZ917854 WVV917835:WVV917854 V983371:V983390 JJ983371:JJ983390 TF983371:TF983390 ADB983371:ADB983390 AMX983371:AMX983390 AWT983371:AWT983390 BGP983371:BGP983390 BQL983371:BQL983390 CAH983371:CAH983390 CKD983371:CKD983390 CTZ983371:CTZ983390 DDV983371:DDV983390 DNR983371:DNR983390 DXN983371:DXN983390 EHJ983371:EHJ983390 ERF983371:ERF983390 FBB983371:FBB983390 FKX983371:FKX983390 FUT983371:FUT983390 GEP983371:GEP983390 GOL983371:GOL983390 GYH983371:GYH983390 HID983371:HID983390 HRZ983371:HRZ983390 IBV983371:IBV983390 ILR983371:ILR983390 IVN983371:IVN983390 JFJ983371:JFJ983390 JPF983371:JPF983390 JZB983371:JZB983390 KIX983371:KIX983390 KST983371:KST983390 LCP983371:LCP983390 LML983371:LML983390 LWH983371:LWH983390 MGD983371:MGD983390 MPZ983371:MPZ983390 MZV983371:MZV983390 NJR983371:NJR983390 NTN983371:NTN983390 ODJ983371:ODJ983390 ONF983371:ONF983390 OXB983371:OXB983390 PGX983371:PGX983390 PQT983371:PQT983390 QAP983371:QAP983390 QKL983371:QKL983390 QUH983371:QUH983390 RED983371:RED983390 RNZ983371:RNZ983390 RXV983371:RXV983390 SHR983371:SHR983390 SRN983371:SRN983390 TBJ983371:TBJ983390 TLF983371:TLF983390 TVB983371:TVB983390 UEX983371:UEX983390 UOT983371:UOT983390 UYP983371:UYP983390 VIL983371:VIL983390 VSH983371:VSH983390 WCD983371:WCD983390 WLZ983371:WLZ983390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WVV35:WVV374 WLZ35:WLZ374 WCD35:WCD374 VSH35:VSH374 VIL35:VIL374 UYP35:UYP374 UOT35:UOT374 UEX35:UEX374 TVB35:TVB374 TLF35:TLF374 TBJ35:TBJ374 SRN35:SRN374 SHR35:SHR374 RXV35:RXV374 RNZ35:RNZ374 RED35:RED374 QUH35:QUH374 QKL35:QKL374 QAP35:QAP374 PQT35:PQT374 PGX35:PGX374 OXB35:OXB374 ONF35:ONF374 ODJ35:ODJ374 NTN35:NTN374 NJR35:NJR374 MZV35:MZV374 MPZ35:MPZ374 MGD35:MGD374 LWH35:LWH374 LML35:LML374 LCP35:LCP374 KST35:KST374 KIX35:KIX374 JZB35:JZB374 JPF35:JPF374 JFJ35:JFJ374 IVN35:IVN374 ILR35:ILR374 IBV35:IBV374 HRZ35:HRZ374 HID35:HID374 GYH35:GYH374 GOL35:GOL374 GEP35:GEP374 FUT35:FUT374 FKX35:FKX374 FBB35:FBB374 ERF35:ERF374 EHJ35:EHJ374 DXN35:DXN374 DNR35:DNR374 DDV35:DDV374 CTZ35:CTZ374 CKD35:CKD374 CAH35:CAH374 BQL35:BQL374 BGP35:BGP374 AWT35:AWT374 AMX35:AMX374 ADB35:ADB374 TF35:TF374 JJ35:JJ374" xr:uid="{5C456ECF-4F4A-4259-8645-2CEA5A7849FD}">
      <formula1>"firm, as available and interruptible, other (specify in column AH)"</formula1>
    </dataValidation>
    <dataValidation type="list" allowBlank="1" showInputMessage="1" showErrorMessage="1" sqref="K65867:K65886 IW65867:IW65886 SS65867:SS65886 ACO65867:ACO65886 AMK65867:AMK65886 AWG65867:AWG65886 BGC65867:BGC65886 BPY65867:BPY65886 BZU65867:BZU65886 CJQ65867:CJQ65886 CTM65867:CTM65886 DDI65867:DDI65886 DNE65867:DNE65886 DXA65867:DXA65886 EGW65867:EGW65886 EQS65867:EQS65886 FAO65867:FAO65886 FKK65867:FKK65886 FUG65867:FUG65886 GEC65867:GEC65886 GNY65867:GNY65886 GXU65867:GXU65886 HHQ65867:HHQ65886 HRM65867:HRM65886 IBI65867:IBI65886 ILE65867:ILE65886 IVA65867:IVA65886 JEW65867:JEW65886 JOS65867:JOS65886 JYO65867:JYO65886 KIK65867:KIK65886 KSG65867:KSG65886 LCC65867:LCC65886 LLY65867:LLY65886 LVU65867:LVU65886 MFQ65867:MFQ65886 MPM65867:MPM65886 MZI65867:MZI65886 NJE65867:NJE65886 NTA65867:NTA65886 OCW65867:OCW65886 OMS65867:OMS65886 OWO65867:OWO65886 PGK65867:PGK65886 PQG65867:PQG65886 QAC65867:QAC65886 QJY65867:QJY65886 QTU65867:QTU65886 RDQ65867:RDQ65886 RNM65867:RNM65886 RXI65867:RXI65886 SHE65867:SHE65886 SRA65867:SRA65886 TAW65867:TAW65886 TKS65867:TKS65886 TUO65867:TUO65886 UEK65867:UEK65886 UOG65867:UOG65886 UYC65867:UYC65886 VHY65867:VHY65886 VRU65867:VRU65886 WBQ65867:WBQ65886 WLM65867:WLM65886 WVI65867:WVI65886 K131403:K131422 IW131403:IW131422 SS131403:SS131422 ACO131403:ACO131422 AMK131403:AMK131422 AWG131403:AWG131422 BGC131403:BGC131422 BPY131403:BPY131422 BZU131403:BZU131422 CJQ131403:CJQ131422 CTM131403:CTM131422 DDI131403:DDI131422 DNE131403:DNE131422 DXA131403:DXA131422 EGW131403:EGW131422 EQS131403:EQS131422 FAO131403:FAO131422 FKK131403:FKK131422 FUG131403:FUG131422 GEC131403:GEC131422 GNY131403:GNY131422 GXU131403:GXU131422 HHQ131403:HHQ131422 HRM131403:HRM131422 IBI131403:IBI131422 ILE131403:ILE131422 IVA131403:IVA131422 JEW131403:JEW131422 JOS131403:JOS131422 JYO131403:JYO131422 KIK131403:KIK131422 KSG131403:KSG131422 LCC131403:LCC131422 LLY131403:LLY131422 LVU131403:LVU131422 MFQ131403:MFQ131422 MPM131403:MPM131422 MZI131403:MZI131422 NJE131403:NJE131422 NTA131403:NTA131422 OCW131403:OCW131422 OMS131403:OMS131422 OWO131403:OWO131422 PGK131403:PGK131422 PQG131403:PQG131422 QAC131403:QAC131422 QJY131403:QJY131422 QTU131403:QTU131422 RDQ131403:RDQ131422 RNM131403:RNM131422 RXI131403:RXI131422 SHE131403:SHE131422 SRA131403:SRA131422 TAW131403:TAW131422 TKS131403:TKS131422 TUO131403:TUO131422 UEK131403:UEK131422 UOG131403:UOG131422 UYC131403:UYC131422 VHY131403:VHY131422 VRU131403:VRU131422 WBQ131403:WBQ131422 WLM131403:WLM131422 WVI131403:WVI131422 K196939:K196958 IW196939:IW196958 SS196939:SS196958 ACO196939:ACO196958 AMK196939:AMK196958 AWG196939:AWG196958 BGC196939:BGC196958 BPY196939:BPY196958 BZU196939:BZU196958 CJQ196939:CJQ196958 CTM196939:CTM196958 DDI196939:DDI196958 DNE196939:DNE196958 DXA196939:DXA196958 EGW196939:EGW196958 EQS196939:EQS196958 FAO196939:FAO196958 FKK196939:FKK196958 FUG196939:FUG196958 GEC196939:GEC196958 GNY196939:GNY196958 GXU196939:GXU196958 HHQ196939:HHQ196958 HRM196939:HRM196958 IBI196939:IBI196958 ILE196939:ILE196958 IVA196939:IVA196958 JEW196939:JEW196958 JOS196939:JOS196958 JYO196939:JYO196958 KIK196939:KIK196958 KSG196939:KSG196958 LCC196939:LCC196958 LLY196939:LLY196958 LVU196939:LVU196958 MFQ196939:MFQ196958 MPM196939:MPM196958 MZI196939:MZI196958 NJE196939:NJE196958 NTA196939:NTA196958 OCW196939:OCW196958 OMS196939:OMS196958 OWO196939:OWO196958 PGK196939:PGK196958 PQG196939:PQG196958 QAC196939:QAC196958 QJY196939:QJY196958 QTU196939:QTU196958 RDQ196939:RDQ196958 RNM196939:RNM196958 RXI196939:RXI196958 SHE196939:SHE196958 SRA196939:SRA196958 TAW196939:TAW196958 TKS196939:TKS196958 TUO196939:TUO196958 UEK196939:UEK196958 UOG196939:UOG196958 UYC196939:UYC196958 VHY196939:VHY196958 VRU196939:VRU196958 WBQ196939:WBQ196958 WLM196939:WLM196958 WVI196939:WVI196958 K262475:K262494 IW262475:IW262494 SS262475:SS262494 ACO262475:ACO262494 AMK262475:AMK262494 AWG262475:AWG262494 BGC262475:BGC262494 BPY262475:BPY262494 BZU262475:BZU262494 CJQ262475:CJQ262494 CTM262475:CTM262494 DDI262475:DDI262494 DNE262475:DNE262494 DXA262475:DXA262494 EGW262475:EGW262494 EQS262475:EQS262494 FAO262475:FAO262494 FKK262475:FKK262494 FUG262475:FUG262494 GEC262475:GEC262494 GNY262475:GNY262494 GXU262475:GXU262494 HHQ262475:HHQ262494 HRM262475:HRM262494 IBI262475:IBI262494 ILE262475:ILE262494 IVA262475:IVA262494 JEW262475:JEW262494 JOS262475:JOS262494 JYO262475:JYO262494 KIK262475:KIK262494 KSG262475:KSG262494 LCC262475:LCC262494 LLY262475:LLY262494 LVU262475:LVU262494 MFQ262475:MFQ262494 MPM262475:MPM262494 MZI262475:MZI262494 NJE262475:NJE262494 NTA262475:NTA262494 OCW262475:OCW262494 OMS262475:OMS262494 OWO262475:OWO262494 PGK262475:PGK262494 PQG262475:PQG262494 QAC262475:QAC262494 QJY262475:QJY262494 QTU262475:QTU262494 RDQ262475:RDQ262494 RNM262475:RNM262494 RXI262475:RXI262494 SHE262475:SHE262494 SRA262475:SRA262494 TAW262475:TAW262494 TKS262475:TKS262494 TUO262475:TUO262494 UEK262475:UEK262494 UOG262475:UOG262494 UYC262475:UYC262494 VHY262475:VHY262494 VRU262475:VRU262494 WBQ262475:WBQ262494 WLM262475:WLM262494 WVI262475:WVI262494 K328011:K328030 IW328011:IW328030 SS328011:SS328030 ACO328011:ACO328030 AMK328011:AMK328030 AWG328011:AWG328030 BGC328011:BGC328030 BPY328011:BPY328030 BZU328011:BZU328030 CJQ328011:CJQ328030 CTM328011:CTM328030 DDI328011:DDI328030 DNE328011:DNE328030 DXA328011:DXA328030 EGW328011:EGW328030 EQS328011:EQS328030 FAO328011:FAO328030 FKK328011:FKK328030 FUG328011:FUG328030 GEC328011:GEC328030 GNY328011:GNY328030 GXU328011:GXU328030 HHQ328011:HHQ328030 HRM328011:HRM328030 IBI328011:IBI328030 ILE328011:ILE328030 IVA328011:IVA328030 JEW328011:JEW328030 JOS328011:JOS328030 JYO328011:JYO328030 KIK328011:KIK328030 KSG328011:KSG328030 LCC328011:LCC328030 LLY328011:LLY328030 LVU328011:LVU328030 MFQ328011:MFQ328030 MPM328011:MPM328030 MZI328011:MZI328030 NJE328011:NJE328030 NTA328011:NTA328030 OCW328011:OCW328030 OMS328011:OMS328030 OWO328011:OWO328030 PGK328011:PGK328030 PQG328011:PQG328030 QAC328011:QAC328030 QJY328011:QJY328030 QTU328011:QTU328030 RDQ328011:RDQ328030 RNM328011:RNM328030 RXI328011:RXI328030 SHE328011:SHE328030 SRA328011:SRA328030 TAW328011:TAW328030 TKS328011:TKS328030 TUO328011:TUO328030 UEK328011:UEK328030 UOG328011:UOG328030 UYC328011:UYC328030 VHY328011:VHY328030 VRU328011:VRU328030 WBQ328011:WBQ328030 WLM328011:WLM328030 WVI328011:WVI328030 K393547:K393566 IW393547:IW393566 SS393547:SS393566 ACO393547:ACO393566 AMK393547:AMK393566 AWG393547:AWG393566 BGC393547:BGC393566 BPY393547:BPY393566 BZU393547:BZU393566 CJQ393547:CJQ393566 CTM393547:CTM393566 DDI393547:DDI393566 DNE393547:DNE393566 DXA393547:DXA393566 EGW393547:EGW393566 EQS393547:EQS393566 FAO393547:FAO393566 FKK393547:FKK393566 FUG393547:FUG393566 GEC393547:GEC393566 GNY393547:GNY393566 GXU393547:GXU393566 HHQ393547:HHQ393566 HRM393547:HRM393566 IBI393547:IBI393566 ILE393547:ILE393566 IVA393547:IVA393566 JEW393547:JEW393566 JOS393547:JOS393566 JYO393547:JYO393566 KIK393547:KIK393566 KSG393547:KSG393566 LCC393547:LCC393566 LLY393547:LLY393566 LVU393547:LVU393566 MFQ393547:MFQ393566 MPM393547:MPM393566 MZI393547:MZI393566 NJE393547:NJE393566 NTA393547:NTA393566 OCW393547:OCW393566 OMS393547:OMS393566 OWO393547:OWO393566 PGK393547:PGK393566 PQG393547:PQG393566 QAC393547:QAC393566 QJY393547:QJY393566 QTU393547:QTU393566 RDQ393547:RDQ393566 RNM393547:RNM393566 RXI393547:RXI393566 SHE393547:SHE393566 SRA393547:SRA393566 TAW393547:TAW393566 TKS393547:TKS393566 TUO393547:TUO393566 UEK393547:UEK393566 UOG393547:UOG393566 UYC393547:UYC393566 VHY393547:VHY393566 VRU393547:VRU393566 WBQ393547:WBQ393566 WLM393547:WLM393566 WVI393547:WVI393566 K459083:K459102 IW459083:IW459102 SS459083:SS459102 ACO459083:ACO459102 AMK459083:AMK459102 AWG459083:AWG459102 BGC459083:BGC459102 BPY459083:BPY459102 BZU459083:BZU459102 CJQ459083:CJQ459102 CTM459083:CTM459102 DDI459083:DDI459102 DNE459083:DNE459102 DXA459083:DXA459102 EGW459083:EGW459102 EQS459083:EQS459102 FAO459083:FAO459102 FKK459083:FKK459102 FUG459083:FUG459102 GEC459083:GEC459102 GNY459083:GNY459102 GXU459083:GXU459102 HHQ459083:HHQ459102 HRM459083:HRM459102 IBI459083:IBI459102 ILE459083:ILE459102 IVA459083:IVA459102 JEW459083:JEW459102 JOS459083:JOS459102 JYO459083:JYO459102 KIK459083:KIK459102 KSG459083:KSG459102 LCC459083:LCC459102 LLY459083:LLY459102 LVU459083:LVU459102 MFQ459083:MFQ459102 MPM459083:MPM459102 MZI459083:MZI459102 NJE459083:NJE459102 NTA459083:NTA459102 OCW459083:OCW459102 OMS459083:OMS459102 OWO459083:OWO459102 PGK459083:PGK459102 PQG459083:PQG459102 QAC459083:QAC459102 QJY459083:QJY459102 QTU459083:QTU459102 RDQ459083:RDQ459102 RNM459083:RNM459102 RXI459083:RXI459102 SHE459083:SHE459102 SRA459083:SRA459102 TAW459083:TAW459102 TKS459083:TKS459102 TUO459083:TUO459102 UEK459083:UEK459102 UOG459083:UOG459102 UYC459083:UYC459102 VHY459083:VHY459102 VRU459083:VRU459102 WBQ459083:WBQ459102 WLM459083:WLM459102 WVI459083:WVI459102 K524619:K524638 IW524619:IW524638 SS524619:SS524638 ACO524619:ACO524638 AMK524619:AMK524638 AWG524619:AWG524638 BGC524619:BGC524638 BPY524619:BPY524638 BZU524619:BZU524638 CJQ524619:CJQ524638 CTM524619:CTM524638 DDI524619:DDI524638 DNE524619:DNE524638 DXA524619:DXA524638 EGW524619:EGW524638 EQS524619:EQS524638 FAO524619:FAO524638 FKK524619:FKK524638 FUG524619:FUG524638 GEC524619:GEC524638 GNY524619:GNY524638 GXU524619:GXU524638 HHQ524619:HHQ524638 HRM524619:HRM524638 IBI524619:IBI524638 ILE524619:ILE524638 IVA524619:IVA524638 JEW524619:JEW524638 JOS524619:JOS524638 JYO524619:JYO524638 KIK524619:KIK524638 KSG524619:KSG524638 LCC524619:LCC524638 LLY524619:LLY524638 LVU524619:LVU524638 MFQ524619:MFQ524638 MPM524619:MPM524638 MZI524619:MZI524638 NJE524619:NJE524638 NTA524619:NTA524638 OCW524619:OCW524638 OMS524619:OMS524638 OWO524619:OWO524638 PGK524619:PGK524638 PQG524619:PQG524638 QAC524619:QAC524638 QJY524619:QJY524638 QTU524619:QTU524638 RDQ524619:RDQ524638 RNM524619:RNM524638 RXI524619:RXI524638 SHE524619:SHE524638 SRA524619:SRA524638 TAW524619:TAW524638 TKS524619:TKS524638 TUO524619:TUO524638 UEK524619:UEK524638 UOG524619:UOG524638 UYC524619:UYC524638 VHY524619:VHY524638 VRU524619:VRU524638 WBQ524619:WBQ524638 WLM524619:WLM524638 WVI524619:WVI524638 K590155:K590174 IW590155:IW590174 SS590155:SS590174 ACO590155:ACO590174 AMK590155:AMK590174 AWG590155:AWG590174 BGC590155:BGC590174 BPY590155:BPY590174 BZU590155:BZU590174 CJQ590155:CJQ590174 CTM590155:CTM590174 DDI590155:DDI590174 DNE590155:DNE590174 DXA590155:DXA590174 EGW590155:EGW590174 EQS590155:EQS590174 FAO590155:FAO590174 FKK590155:FKK590174 FUG590155:FUG590174 GEC590155:GEC590174 GNY590155:GNY590174 GXU590155:GXU590174 HHQ590155:HHQ590174 HRM590155:HRM590174 IBI590155:IBI590174 ILE590155:ILE590174 IVA590155:IVA590174 JEW590155:JEW590174 JOS590155:JOS590174 JYO590155:JYO590174 KIK590155:KIK590174 KSG590155:KSG590174 LCC590155:LCC590174 LLY590155:LLY590174 LVU590155:LVU590174 MFQ590155:MFQ590174 MPM590155:MPM590174 MZI590155:MZI590174 NJE590155:NJE590174 NTA590155:NTA590174 OCW590155:OCW590174 OMS590155:OMS590174 OWO590155:OWO590174 PGK590155:PGK590174 PQG590155:PQG590174 QAC590155:QAC590174 QJY590155:QJY590174 QTU590155:QTU590174 RDQ590155:RDQ590174 RNM590155:RNM590174 RXI590155:RXI590174 SHE590155:SHE590174 SRA590155:SRA590174 TAW590155:TAW590174 TKS590155:TKS590174 TUO590155:TUO590174 UEK590155:UEK590174 UOG590155:UOG590174 UYC590155:UYC590174 VHY590155:VHY590174 VRU590155:VRU590174 WBQ590155:WBQ590174 WLM590155:WLM590174 WVI590155:WVI590174 K655691:K655710 IW655691:IW655710 SS655691:SS655710 ACO655691:ACO655710 AMK655691:AMK655710 AWG655691:AWG655710 BGC655691:BGC655710 BPY655691:BPY655710 BZU655691:BZU655710 CJQ655691:CJQ655710 CTM655691:CTM655710 DDI655691:DDI655710 DNE655691:DNE655710 DXA655691:DXA655710 EGW655691:EGW655710 EQS655691:EQS655710 FAO655691:FAO655710 FKK655691:FKK655710 FUG655691:FUG655710 GEC655691:GEC655710 GNY655691:GNY655710 GXU655691:GXU655710 HHQ655691:HHQ655710 HRM655691:HRM655710 IBI655691:IBI655710 ILE655691:ILE655710 IVA655691:IVA655710 JEW655691:JEW655710 JOS655691:JOS655710 JYO655691:JYO655710 KIK655691:KIK655710 KSG655691:KSG655710 LCC655691:LCC655710 LLY655691:LLY655710 LVU655691:LVU655710 MFQ655691:MFQ655710 MPM655691:MPM655710 MZI655691:MZI655710 NJE655691:NJE655710 NTA655691:NTA655710 OCW655691:OCW655710 OMS655691:OMS655710 OWO655691:OWO655710 PGK655691:PGK655710 PQG655691:PQG655710 QAC655691:QAC655710 QJY655691:QJY655710 QTU655691:QTU655710 RDQ655691:RDQ655710 RNM655691:RNM655710 RXI655691:RXI655710 SHE655691:SHE655710 SRA655691:SRA655710 TAW655691:TAW655710 TKS655691:TKS655710 TUO655691:TUO655710 UEK655691:UEK655710 UOG655691:UOG655710 UYC655691:UYC655710 VHY655691:VHY655710 VRU655691:VRU655710 WBQ655691:WBQ655710 WLM655691:WLM655710 WVI655691:WVI655710 K721227:K721246 IW721227:IW721246 SS721227:SS721246 ACO721227:ACO721246 AMK721227:AMK721246 AWG721227:AWG721246 BGC721227:BGC721246 BPY721227:BPY721246 BZU721227:BZU721246 CJQ721227:CJQ721246 CTM721227:CTM721246 DDI721227:DDI721246 DNE721227:DNE721246 DXA721227:DXA721246 EGW721227:EGW721246 EQS721227:EQS721246 FAO721227:FAO721246 FKK721227:FKK721246 FUG721227:FUG721246 GEC721227:GEC721246 GNY721227:GNY721246 GXU721227:GXU721246 HHQ721227:HHQ721246 HRM721227:HRM721246 IBI721227:IBI721246 ILE721227:ILE721246 IVA721227:IVA721246 JEW721227:JEW721246 JOS721227:JOS721246 JYO721227:JYO721246 KIK721227:KIK721246 KSG721227:KSG721246 LCC721227:LCC721246 LLY721227:LLY721246 LVU721227:LVU721246 MFQ721227:MFQ721246 MPM721227:MPM721246 MZI721227:MZI721246 NJE721227:NJE721246 NTA721227:NTA721246 OCW721227:OCW721246 OMS721227:OMS721246 OWO721227:OWO721246 PGK721227:PGK721246 PQG721227:PQG721246 QAC721227:QAC721246 QJY721227:QJY721246 QTU721227:QTU721246 RDQ721227:RDQ721246 RNM721227:RNM721246 RXI721227:RXI721246 SHE721227:SHE721246 SRA721227:SRA721246 TAW721227:TAW721246 TKS721227:TKS721246 TUO721227:TUO721246 UEK721227:UEK721246 UOG721227:UOG721246 UYC721227:UYC721246 VHY721227:VHY721246 VRU721227:VRU721246 WBQ721227:WBQ721246 WLM721227:WLM721246 WVI721227:WVI721246 K786763:K786782 IW786763:IW786782 SS786763:SS786782 ACO786763:ACO786782 AMK786763:AMK786782 AWG786763:AWG786782 BGC786763:BGC786782 BPY786763:BPY786782 BZU786763:BZU786782 CJQ786763:CJQ786782 CTM786763:CTM786782 DDI786763:DDI786782 DNE786763:DNE786782 DXA786763:DXA786782 EGW786763:EGW786782 EQS786763:EQS786782 FAO786763:FAO786782 FKK786763:FKK786782 FUG786763:FUG786782 GEC786763:GEC786782 GNY786763:GNY786782 GXU786763:GXU786782 HHQ786763:HHQ786782 HRM786763:HRM786782 IBI786763:IBI786782 ILE786763:ILE786782 IVA786763:IVA786782 JEW786763:JEW786782 JOS786763:JOS786782 JYO786763:JYO786782 KIK786763:KIK786782 KSG786763:KSG786782 LCC786763:LCC786782 LLY786763:LLY786782 LVU786763:LVU786782 MFQ786763:MFQ786782 MPM786763:MPM786782 MZI786763:MZI786782 NJE786763:NJE786782 NTA786763:NTA786782 OCW786763:OCW786782 OMS786763:OMS786782 OWO786763:OWO786782 PGK786763:PGK786782 PQG786763:PQG786782 QAC786763:QAC786782 QJY786763:QJY786782 QTU786763:QTU786782 RDQ786763:RDQ786782 RNM786763:RNM786782 RXI786763:RXI786782 SHE786763:SHE786782 SRA786763:SRA786782 TAW786763:TAW786782 TKS786763:TKS786782 TUO786763:TUO786782 UEK786763:UEK786782 UOG786763:UOG786782 UYC786763:UYC786782 VHY786763:VHY786782 VRU786763:VRU786782 WBQ786763:WBQ786782 WLM786763:WLM786782 WVI786763:WVI786782 K852299:K852318 IW852299:IW852318 SS852299:SS852318 ACO852299:ACO852318 AMK852299:AMK852318 AWG852299:AWG852318 BGC852299:BGC852318 BPY852299:BPY852318 BZU852299:BZU852318 CJQ852299:CJQ852318 CTM852299:CTM852318 DDI852299:DDI852318 DNE852299:DNE852318 DXA852299:DXA852318 EGW852299:EGW852318 EQS852299:EQS852318 FAO852299:FAO852318 FKK852299:FKK852318 FUG852299:FUG852318 GEC852299:GEC852318 GNY852299:GNY852318 GXU852299:GXU852318 HHQ852299:HHQ852318 HRM852299:HRM852318 IBI852299:IBI852318 ILE852299:ILE852318 IVA852299:IVA852318 JEW852299:JEW852318 JOS852299:JOS852318 JYO852299:JYO852318 KIK852299:KIK852318 KSG852299:KSG852318 LCC852299:LCC852318 LLY852299:LLY852318 LVU852299:LVU852318 MFQ852299:MFQ852318 MPM852299:MPM852318 MZI852299:MZI852318 NJE852299:NJE852318 NTA852299:NTA852318 OCW852299:OCW852318 OMS852299:OMS852318 OWO852299:OWO852318 PGK852299:PGK852318 PQG852299:PQG852318 QAC852299:QAC852318 QJY852299:QJY852318 QTU852299:QTU852318 RDQ852299:RDQ852318 RNM852299:RNM852318 RXI852299:RXI852318 SHE852299:SHE852318 SRA852299:SRA852318 TAW852299:TAW852318 TKS852299:TKS852318 TUO852299:TUO852318 UEK852299:UEK852318 UOG852299:UOG852318 UYC852299:UYC852318 VHY852299:VHY852318 VRU852299:VRU852318 WBQ852299:WBQ852318 WLM852299:WLM852318 WVI852299:WVI852318 K917835:K917854 IW917835:IW917854 SS917835:SS917854 ACO917835:ACO917854 AMK917835:AMK917854 AWG917835:AWG917854 BGC917835:BGC917854 BPY917835:BPY917854 BZU917835:BZU917854 CJQ917835:CJQ917854 CTM917835:CTM917854 DDI917835:DDI917854 DNE917835:DNE917854 DXA917835:DXA917854 EGW917835:EGW917854 EQS917835:EQS917854 FAO917835:FAO917854 FKK917835:FKK917854 FUG917835:FUG917854 GEC917835:GEC917854 GNY917835:GNY917854 GXU917835:GXU917854 HHQ917835:HHQ917854 HRM917835:HRM917854 IBI917835:IBI917854 ILE917835:ILE917854 IVA917835:IVA917854 JEW917835:JEW917854 JOS917835:JOS917854 JYO917835:JYO917854 KIK917835:KIK917854 KSG917835:KSG917854 LCC917835:LCC917854 LLY917835:LLY917854 LVU917835:LVU917854 MFQ917835:MFQ917854 MPM917835:MPM917854 MZI917835:MZI917854 NJE917835:NJE917854 NTA917835:NTA917854 OCW917835:OCW917854 OMS917835:OMS917854 OWO917835:OWO917854 PGK917835:PGK917854 PQG917835:PQG917854 QAC917835:QAC917854 QJY917835:QJY917854 QTU917835:QTU917854 RDQ917835:RDQ917854 RNM917835:RNM917854 RXI917835:RXI917854 SHE917835:SHE917854 SRA917835:SRA917854 TAW917835:TAW917854 TKS917835:TKS917854 TUO917835:TUO917854 UEK917835:UEK917854 UOG917835:UOG917854 UYC917835:UYC917854 VHY917835:VHY917854 VRU917835:VRU917854 WBQ917835:WBQ917854 WLM917835:WLM917854 WVI917835:WVI917854 K983371:K983390 IW983371:IW983390 SS983371:SS983390 ACO983371:ACO983390 AMK983371:AMK983390 AWG983371:AWG983390 BGC983371:BGC983390 BPY983371:BPY983390 BZU983371:BZU983390 CJQ983371:CJQ983390 CTM983371:CTM983390 DDI983371:DDI983390 DNE983371:DNE983390 DXA983371:DXA983390 EGW983371:EGW983390 EQS983371:EQS983390 FAO983371:FAO983390 FKK983371:FKK983390 FUG983371:FUG983390 GEC983371:GEC983390 GNY983371:GNY983390 GXU983371:GXU983390 HHQ983371:HHQ983390 HRM983371:HRM983390 IBI983371:IBI983390 ILE983371:ILE983390 IVA983371:IVA983390 JEW983371:JEW983390 JOS983371:JOS983390 JYO983371:JYO983390 KIK983371:KIK983390 KSG983371:KSG983390 LCC983371:LCC983390 LLY983371:LLY983390 LVU983371:LVU983390 MFQ983371:MFQ983390 MPM983371:MPM983390 MZI983371:MZI983390 NJE983371:NJE983390 NTA983371:NTA983390 OCW983371:OCW983390 OMS983371:OMS983390 OWO983371:OWO983390 PGK983371:PGK983390 PQG983371:PQG983390 QAC983371:QAC983390 QJY983371:QJY983390 QTU983371:QTU983390 RDQ983371:RDQ983390 RNM983371:RNM983390 RXI983371:RXI983390 SHE983371:SHE983390 SRA983371:SRA983390 TAW983371:TAW983390 TKS983371:TKS983390 TUO983371:TUO983390 UEK983371:UEK983390 UOG983371:UOG983390 UYC983371:UYC983390 VHY983371:VHY983390 VRU983371:VRU983390 WBQ983371:WBQ983390 WLM983371:WLM983390 WVI983371:WVI983390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K14:K374 IW35:IW374 WVI35:WVI374 WLM35:WLM374 WBQ35:WBQ374 VRU35:VRU374 VHY35:VHY374 UYC35:UYC374 UOG35:UOG374 UEK35:UEK374 TUO35:TUO374 TKS35:TKS374 TAW35:TAW374 SRA35:SRA374 SHE35:SHE374 RXI35:RXI374 RNM35:RNM374 RDQ35:RDQ374 QTU35:QTU374 QJY35:QJY374 QAC35:QAC374 PQG35:PQG374 PGK35:PGK374 OWO35:OWO374 OMS35:OMS374 OCW35:OCW374 NTA35:NTA374 NJE35:NJE374 MZI35:MZI374 MPM35:MPM374 MFQ35:MFQ374 LVU35:LVU374 LLY35:LLY374 LCC35:LCC374 KSG35:KSG374 KIK35:KIK374 JYO35:JYO374 JOS35:JOS374 JEW35:JEW374 IVA35:IVA374 ILE35:ILE374 IBI35:IBI374 HRM35:HRM374 HHQ35:HHQ374 GXU35:GXU374 GNY35:GNY374 GEC35:GEC374 FUG35:FUG374 FKK35:FKK374 FAO35:FAO374 EQS35:EQS374 EGW35:EGW374 DXA35:DXA374 DNE35:DNE374 DDI35:DDI374 CTM35:CTM374 CJQ35:CJQ374 BZU35:BZU374 BPY35:BPY374 BGC35:BGC374 AWG35:AWG374 AMK35:AMK374 ACO35:ACO374 SS35:SS374" xr:uid="{12FCD48F-7D29-46CE-A9DE-B4EE8A2A55CD}">
      <formula1>"GJ, GJ/day"</formula1>
    </dataValidation>
    <dataValidation type="list" allowBlank="1" showInputMessage="1" showErrorMessage="1" sqref="P65867:P65886 JB65867:JB65886 SX65867:SX65886 ACT65867:ACT65886 AMP65867:AMP65886 AWL65867:AWL65886 BGH65867:BGH65886 BQD65867:BQD65886 BZZ65867:BZZ65886 CJV65867:CJV65886 CTR65867:CTR65886 DDN65867:DDN65886 DNJ65867:DNJ65886 DXF65867:DXF65886 EHB65867:EHB65886 EQX65867:EQX65886 FAT65867:FAT65886 FKP65867:FKP65886 FUL65867:FUL65886 GEH65867:GEH65886 GOD65867:GOD65886 GXZ65867:GXZ65886 HHV65867:HHV65886 HRR65867:HRR65886 IBN65867:IBN65886 ILJ65867:ILJ65886 IVF65867:IVF65886 JFB65867:JFB65886 JOX65867:JOX65886 JYT65867:JYT65886 KIP65867:KIP65886 KSL65867:KSL65886 LCH65867:LCH65886 LMD65867:LMD65886 LVZ65867:LVZ65886 MFV65867:MFV65886 MPR65867:MPR65886 MZN65867:MZN65886 NJJ65867:NJJ65886 NTF65867:NTF65886 ODB65867:ODB65886 OMX65867:OMX65886 OWT65867:OWT65886 PGP65867:PGP65886 PQL65867:PQL65886 QAH65867:QAH65886 QKD65867:QKD65886 QTZ65867:QTZ65886 RDV65867:RDV65886 RNR65867:RNR65886 RXN65867:RXN65886 SHJ65867:SHJ65886 SRF65867:SRF65886 TBB65867:TBB65886 TKX65867:TKX65886 TUT65867:TUT65886 UEP65867:UEP65886 UOL65867:UOL65886 UYH65867:UYH65886 VID65867:VID65886 VRZ65867:VRZ65886 WBV65867:WBV65886 WLR65867:WLR65886 WVN65867:WVN65886 P131403:P131422 JB131403:JB131422 SX131403:SX131422 ACT131403:ACT131422 AMP131403:AMP131422 AWL131403:AWL131422 BGH131403:BGH131422 BQD131403:BQD131422 BZZ131403:BZZ131422 CJV131403:CJV131422 CTR131403:CTR131422 DDN131403:DDN131422 DNJ131403:DNJ131422 DXF131403:DXF131422 EHB131403:EHB131422 EQX131403:EQX131422 FAT131403:FAT131422 FKP131403:FKP131422 FUL131403:FUL131422 GEH131403:GEH131422 GOD131403:GOD131422 GXZ131403:GXZ131422 HHV131403:HHV131422 HRR131403:HRR131422 IBN131403:IBN131422 ILJ131403:ILJ131422 IVF131403:IVF131422 JFB131403:JFB131422 JOX131403:JOX131422 JYT131403:JYT131422 KIP131403:KIP131422 KSL131403:KSL131422 LCH131403:LCH131422 LMD131403:LMD131422 LVZ131403:LVZ131422 MFV131403:MFV131422 MPR131403:MPR131422 MZN131403:MZN131422 NJJ131403:NJJ131422 NTF131403:NTF131422 ODB131403:ODB131422 OMX131403:OMX131422 OWT131403:OWT131422 PGP131403:PGP131422 PQL131403:PQL131422 QAH131403:QAH131422 QKD131403:QKD131422 QTZ131403:QTZ131422 RDV131403:RDV131422 RNR131403:RNR131422 RXN131403:RXN131422 SHJ131403:SHJ131422 SRF131403:SRF131422 TBB131403:TBB131422 TKX131403:TKX131422 TUT131403:TUT131422 UEP131403:UEP131422 UOL131403:UOL131422 UYH131403:UYH131422 VID131403:VID131422 VRZ131403:VRZ131422 WBV131403:WBV131422 WLR131403:WLR131422 WVN131403:WVN131422 P196939:P196958 JB196939:JB196958 SX196939:SX196958 ACT196939:ACT196958 AMP196939:AMP196958 AWL196939:AWL196958 BGH196939:BGH196958 BQD196939:BQD196958 BZZ196939:BZZ196958 CJV196939:CJV196958 CTR196939:CTR196958 DDN196939:DDN196958 DNJ196939:DNJ196958 DXF196939:DXF196958 EHB196939:EHB196958 EQX196939:EQX196958 FAT196939:FAT196958 FKP196939:FKP196958 FUL196939:FUL196958 GEH196939:GEH196958 GOD196939:GOD196958 GXZ196939:GXZ196958 HHV196939:HHV196958 HRR196939:HRR196958 IBN196939:IBN196958 ILJ196939:ILJ196958 IVF196939:IVF196958 JFB196939:JFB196958 JOX196939:JOX196958 JYT196939:JYT196958 KIP196939:KIP196958 KSL196939:KSL196958 LCH196939:LCH196958 LMD196939:LMD196958 LVZ196939:LVZ196958 MFV196939:MFV196958 MPR196939:MPR196958 MZN196939:MZN196958 NJJ196939:NJJ196958 NTF196939:NTF196958 ODB196939:ODB196958 OMX196939:OMX196958 OWT196939:OWT196958 PGP196939:PGP196958 PQL196939:PQL196958 QAH196939:QAH196958 QKD196939:QKD196958 QTZ196939:QTZ196958 RDV196939:RDV196958 RNR196939:RNR196958 RXN196939:RXN196958 SHJ196939:SHJ196958 SRF196939:SRF196958 TBB196939:TBB196958 TKX196939:TKX196958 TUT196939:TUT196958 UEP196939:UEP196958 UOL196939:UOL196958 UYH196939:UYH196958 VID196939:VID196958 VRZ196939:VRZ196958 WBV196939:WBV196958 WLR196939:WLR196958 WVN196939:WVN196958 P262475:P262494 JB262475:JB262494 SX262475:SX262494 ACT262475:ACT262494 AMP262475:AMP262494 AWL262475:AWL262494 BGH262475:BGH262494 BQD262475:BQD262494 BZZ262475:BZZ262494 CJV262475:CJV262494 CTR262475:CTR262494 DDN262475:DDN262494 DNJ262475:DNJ262494 DXF262475:DXF262494 EHB262475:EHB262494 EQX262475:EQX262494 FAT262475:FAT262494 FKP262475:FKP262494 FUL262475:FUL262494 GEH262475:GEH262494 GOD262475:GOD262494 GXZ262475:GXZ262494 HHV262475:HHV262494 HRR262475:HRR262494 IBN262475:IBN262494 ILJ262475:ILJ262494 IVF262475:IVF262494 JFB262475:JFB262494 JOX262475:JOX262494 JYT262475:JYT262494 KIP262475:KIP262494 KSL262475:KSL262494 LCH262475:LCH262494 LMD262475:LMD262494 LVZ262475:LVZ262494 MFV262475:MFV262494 MPR262475:MPR262494 MZN262475:MZN262494 NJJ262475:NJJ262494 NTF262475:NTF262494 ODB262475:ODB262494 OMX262475:OMX262494 OWT262475:OWT262494 PGP262475:PGP262494 PQL262475:PQL262494 QAH262475:QAH262494 QKD262475:QKD262494 QTZ262475:QTZ262494 RDV262475:RDV262494 RNR262475:RNR262494 RXN262475:RXN262494 SHJ262475:SHJ262494 SRF262475:SRF262494 TBB262475:TBB262494 TKX262475:TKX262494 TUT262475:TUT262494 UEP262475:UEP262494 UOL262475:UOL262494 UYH262475:UYH262494 VID262475:VID262494 VRZ262475:VRZ262494 WBV262475:WBV262494 WLR262475:WLR262494 WVN262475:WVN262494 P328011:P328030 JB328011:JB328030 SX328011:SX328030 ACT328011:ACT328030 AMP328011:AMP328030 AWL328011:AWL328030 BGH328011:BGH328030 BQD328011:BQD328030 BZZ328011:BZZ328030 CJV328011:CJV328030 CTR328011:CTR328030 DDN328011:DDN328030 DNJ328011:DNJ328030 DXF328011:DXF328030 EHB328011:EHB328030 EQX328011:EQX328030 FAT328011:FAT328030 FKP328011:FKP328030 FUL328011:FUL328030 GEH328011:GEH328030 GOD328011:GOD328030 GXZ328011:GXZ328030 HHV328011:HHV328030 HRR328011:HRR328030 IBN328011:IBN328030 ILJ328011:ILJ328030 IVF328011:IVF328030 JFB328011:JFB328030 JOX328011:JOX328030 JYT328011:JYT328030 KIP328011:KIP328030 KSL328011:KSL328030 LCH328011:LCH328030 LMD328011:LMD328030 LVZ328011:LVZ328030 MFV328011:MFV328030 MPR328011:MPR328030 MZN328011:MZN328030 NJJ328011:NJJ328030 NTF328011:NTF328030 ODB328011:ODB328030 OMX328011:OMX328030 OWT328011:OWT328030 PGP328011:PGP328030 PQL328011:PQL328030 QAH328011:QAH328030 QKD328011:QKD328030 QTZ328011:QTZ328030 RDV328011:RDV328030 RNR328011:RNR328030 RXN328011:RXN328030 SHJ328011:SHJ328030 SRF328011:SRF328030 TBB328011:TBB328030 TKX328011:TKX328030 TUT328011:TUT328030 UEP328011:UEP328030 UOL328011:UOL328030 UYH328011:UYH328030 VID328011:VID328030 VRZ328011:VRZ328030 WBV328011:WBV328030 WLR328011:WLR328030 WVN328011:WVN328030 P393547:P393566 JB393547:JB393566 SX393547:SX393566 ACT393547:ACT393566 AMP393547:AMP393566 AWL393547:AWL393566 BGH393547:BGH393566 BQD393547:BQD393566 BZZ393547:BZZ393566 CJV393547:CJV393566 CTR393547:CTR393566 DDN393547:DDN393566 DNJ393547:DNJ393566 DXF393547:DXF393566 EHB393547:EHB393566 EQX393547:EQX393566 FAT393547:FAT393566 FKP393547:FKP393566 FUL393547:FUL393566 GEH393547:GEH393566 GOD393547:GOD393566 GXZ393547:GXZ393566 HHV393547:HHV393566 HRR393547:HRR393566 IBN393547:IBN393566 ILJ393547:ILJ393566 IVF393547:IVF393566 JFB393547:JFB393566 JOX393547:JOX393566 JYT393547:JYT393566 KIP393547:KIP393566 KSL393547:KSL393566 LCH393547:LCH393566 LMD393547:LMD393566 LVZ393547:LVZ393566 MFV393547:MFV393566 MPR393547:MPR393566 MZN393547:MZN393566 NJJ393547:NJJ393566 NTF393547:NTF393566 ODB393547:ODB393566 OMX393547:OMX393566 OWT393547:OWT393566 PGP393547:PGP393566 PQL393547:PQL393566 QAH393547:QAH393566 QKD393547:QKD393566 QTZ393547:QTZ393566 RDV393547:RDV393566 RNR393547:RNR393566 RXN393547:RXN393566 SHJ393547:SHJ393566 SRF393547:SRF393566 TBB393547:TBB393566 TKX393547:TKX393566 TUT393547:TUT393566 UEP393547:UEP393566 UOL393547:UOL393566 UYH393547:UYH393566 VID393547:VID393566 VRZ393547:VRZ393566 WBV393547:WBV393566 WLR393547:WLR393566 WVN393547:WVN393566 P459083:P459102 JB459083:JB459102 SX459083:SX459102 ACT459083:ACT459102 AMP459083:AMP459102 AWL459083:AWL459102 BGH459083:BGH459102 BQD459083:BQD459102 BZZ459083:BZZ459102 CJV459083:CJV459102 CTR459083:CTR459102 DDN459083:DDN459102 DNJ459083:DNJ459102 DXF459083:DXF459102 EHB459083:EHB459102 EQX459083:EQX459102 FAT459083:FAT459102 FKP459083:FKP459102 FUL459083:FUL459102 GEH459083:GEH459102 GOD459083:GOD459102 GXZ459083:GXZ459102 HHV459083:HHV459102 HRR459083:HRR459102 IBN459083:IBN459102 ILJ459083:ILJ459102 IVF459083:IVF459102 JFB459083:JFB459102 JOX459083:JOX459102 JYT459083:JYT459102 KIP459083:KIP459102 KSL459083:KSL459102 LCH459083:LCH459102 LMD459083:LMD459102 LVZ459083:LVZ459102 MFV459083:MFV459102 MPR459083:MPR459102 MZN459083:MZN459102 NJJ459083:NJJ459102 NTF459083:NTF459102 ODB459083:ODB459102 OMX459083:OMX459102 OWT459083:OWT459102 PGP459083:PGP459102 PQL459083:PQL459102 QAH459083:QAH459102 QKD459083:QKD459102 QTZ459083:QTZ459102 RDV459083:RDV459102 RNR459083:RNR459102 RXN459083:RXN459102 SHJ459083:SHJ459102 SRF459083:SRF459102 TBB459083:TBB459102 TKX459083:TKX459102 TUT459083:TUT459102 UEP459083:UEP459102 UOL459083:UOL459102 UYH459083:UYH459102 VID459083:VID459102 VRZ459083:VRZ459102 WBV459083:WBV459102 WLR459083:WLR459102 WVN459083:WVN459102 P524619:P524638 JB524619:JB524638 SX524619:SX524638 ACT524619:ACT524638 AMP524619:AMP524638 AWL524619:AWL524638 BGH524619:BGH524638 BQD524619:BQD524638 BZZ524619:BZZ524638 CJV524619:CJV524638 CTR524619:CTR524638 DDN524619:DDN524638 DNJ524619:DNJ524638 DXF524619:DXF524638 EHB524619:EHB524638 EQX524619:EQX524638 FAT524619:FAT524638 FKP524619:FKP524638 FUL524619:FUL524638 GEH524619:GEH524638 GOD524619:GOD524638 GXZ524619:GXZ524638 HHV524619:HHV524638 HRR524619:HRR524638 IBN524619:IBN524638 ILJ524619:ILJ524638 IVF524619:IVF524638 JFB524619:JFB524638 JOX524619:JOX524638 JYT524619:JYT524638 KIP524619:KIP524638 KSL524619:KSL524638 LCH524619:LCH524638 LMD524619:LMD524638 LVZ524619:LVZ524638 MFV524619:MFV524638 MPR524619:MPR524638 MZN524619:MZN524638 NJJ524619:NJJ524638 NTF524619:NTF524638 ODB524619:ODB524638 OMX524619:OMX524638 OWT524619:OWT524638 PGP524619:PGP524638 PQL524619:PQL524638 QAH524619:QAH524638 QKD524619:QKD524638 QTZ524619:QTZ524638 RDV524619:RDV524638 RNR524619:RNR524638 RXN524619:RXN524638 SHJ524619:SHJ524638 SRF524619:SRF524638 TBB524619:TBB524638 TKX524619:TKX524638 TUT524619:TUT524638 UEP524619:UEP524638 UOL524619:UOL524638 UYH524619:UYH524638 VID524619:VID524638 VRZ524619:VRZ524638 WBV524619:WBV524638 WLR524619:WLR524638 WVN524619:WVN524638 P590155:P590174 JB590155:JB590174 SX590155:SX590174 ACT590155:ACT590174 AMP590155:AMP590174 AWL590155:AWL590174 BGH590155:BGH590174 BQD590155:BQD590174 BZZ590155:BZZ590174 CJV590155:CJV590174 CTR590155:CTR590174 DDN590155:DDN590174 DNJ590155:DNJ590174 DXF590155:DXF590174 EHB590155:EHB590174 EQX590155:EQX590174 FAT590155:FAT590174 FKP590155:FKP590174 FUL590155:FUL590174 GEH590155:GEH590174 GOD590155:GOD590174 GXZ590155:GXZ590174 HHV590155:HHV590174 HRR590155:HRR590174 IBN590155:IBN590174 ILJ590155:ILJ590174 IVF590155:IVF590174 JFB590155:JFB590174 JOX590155:JOX590174 JYT590155:JYT590174 KIP590155:KIP590174 KSL590155:KSL590174 LCH590155:LCH590174 LMD590155:LMD590174 LVZ590155:LVZ590174 MFV590155:MFV590174 MPR590155:MPR590174 MZN590155:MZN590174 NJJ590155:NJJ590174 NTF590155:NTF590174 ODB590155:ODB590174 OMX590155:OMX590174 OWT590155:OWT590174 PGP590155:PGP590174 PQL590155:PQL590174 QAH590155:QAH590174 QKD590155:QKD590174 QTZ590155:QTZ590174 RDV590155:RDV590174 RNR590155:RNR590174 RXN590155:RXN590174 SHJ590155:SHJ590174 SRF590155:SRF590174 TBB590155:TBB590174 TKX590155:TKX590174 TUT590155:TUT590174 UEP590155:UEP590174 UOL590155:UOL590174 UYH590155:UYH590174 VID590155:VID590174 VRZ590155:VRZ590174 WBV590155:WBV590174 WLR590155:WLR590174 WVN590155:WVN590174 P655691:P655710 JB655691:JB655710 SX655691:SX655710 ACT655691:ACT655710 AMP655691:AMP655710 AWL655691:AWL655710 BGH655691:BGH655710 BQD655691:BQD655710 BZZ655691:BZZ655710 CJV655691:CJV655710 CTR655691:CTR655710 DDN655691:DDN655710 DNJ655691:DNJ655710 DXF655691:DXF655710 EHB655691:EHB655710 EQX655691:EQX655710 FAT655691:FAT655710 FKP655691:FKP655710 FUL655691:FUL655710 GEH655691:GEH655710 GOD655691:GOD655710 GXZ655691:GXZ655710 HHV655691:HHV655710 HRR655691:HRR655710 IBN655691:IBN655710 ILJ655691:ILJ655710 IVF655691:IVF655710 JFB655691:JFB655710 JOX655691:JOX655710 JYT655691:JYT655710 KIP655691:KIP655710 KSL655691:KSL655710 LCH655691:LCH655710 LMD655691:LMD655710 LVZ655691:LVZ655710 MFV655691:MFV655710 MPR655691:MPR655710 MZN655691:MZN655710 NJJ655691:NJJ655710 NTF655691:NTF655710 ODB655691:ODB655710 OMX655691:OMX655710 OWT655691:OWT655710 PGP655691:PGP655710 PQL655691:PQL655710 QAH655691:QAH655710 QKD655691:QKD655710 QTZ655691:QTZ655710 RDV655691:RDV655710 RNR655691:RNR655710 RXN655691:RXN655710 SHJ655691:SHJ655710 SRF655691:SRF655710 TBB655691:TBB655710 TKX655691:TKX655710 TUT655691:TUT655710 UEP655691:UEP655710 UOL655691:UOL655710 UYH655691:UYH655710 VID655691:VID655710 VRZ655691:VRZ655710 WBV655691:WBV655710 WLR655691:WLR655710 WVN655691:WVN655710 P721227:P721246 JB721227:JB721246 SX721227:SX721246 ACT721227:ACT721246 AMP721227:AMP721246 AWL721227:AWL721246 BGH721227:BGH721246 BQD721227:BQD721246 BZZ721227:BZZ721246 CJV721227:CJV721246 CTR721227:CTR721246 DDN721227:DDN721246 DNJ721227:DNJ721246 DXF721227:DXF721246 EHB721227:EHB721246 EQX721227:EQX721246 FAT721227:FAT721246 FKP721227:FKP721246 FUL721227:FUL721246 GEH721227:GEH721246 GOD721227:GOD721246 GXZ721227:GXZ721246 HHV721227:HHV721246 HRR721227:HRR721246 IBN721227:IBN721246 ILJ721227:ILJ721246 IVF721227:IVF721246 JFB721227:JFB721246 JOX721227:JOX721246 JYT721227:JYT721246 KIP721227:KIP721246 KSL721227:KSL721246 LCH721227:LCH721246 LMD721227:LMD721246 LVZ721227:LVZ721246 MFV721227:MFV721246 MPR721227:MPR721246 MZN721227:MZN721246 NJJ721227:NJJ721246 NTF721227:NTF721246 ODB721227:ODB721246 OMX721227:OMX721246 OWT721227:OWT721246 PGP721227:PGP721246 PQL721227:PQL721246 QAH721227:QAH721246 QKD721227:QKD721246 QTZ721227:QTZ721246 RDV721227:RDV721246 RNR721227:RNR721246 RXN721227:RXN721246 SHJ721227:SHJ721246 SRF721227:SRF721246 TBB721227:TBB721246 TKX721227:TKX721246 TUT721227:TUT721246 UEP721227:UEP721246 UOL721227:UOL721246 UYH721227:UYH721246 VID721227:VID721246 VRZ721227:VRZ721246 WBV721227:WBV721246 WLR721227:WLR721246 WVN721227:WVN721246 P786763:P786782 JB786763:JB786782 SX786763:SX786782 ACT786763:ACT786782 AMP786763:AMP786782 AWL786763:AWL786782 BGH786763:BGH786782 BQD786763:BQD786782 BZZ786763:BZZ786782 CJV786763:CJV786782 CTR786763:CTR786782 DDN786763:DDN786782 DNJ786763:DNJ786782 DXF786763:DXF786782 EHB786763:EHB786782 EQX786763:EQX786782 FAT786763:FAT786782 FKP786763:FKP786782 FUL786763:FUL786782 GEH786763:GEH786782 GOD786763:GOD786782 GXZ786763:GXZ786782 HHV786763:HHV786782 HRR786763:HRR786782 IBN786763:IBN786782 ILJ786763:ILJ786782 IVF786763:IVF786782 JFB786763:JFB786782 JOX786763:JOX786782 JYT786763:JYT786782 KIP786763:KIP786782 KSL786763:KSL786782 LCH786763:LCH786782 LMD786763:LMD786782 LVZ786763:LVZ786782 MFV786763:MFV786782 MPR786763:MPR786782 MZN786763:MZN786782 NJJ786763:NJJ786782 NTF786763:NTF786782 ODB786763:ODB786782 OMX786763:OMX786782 OWT786763:OWT786782 PGP786763:PGP786782 PQL786763:PQL786782 QAH786763:QAH786782 QKD786763:QKD786782 QTZ786763:QTZ786782 RDV786763:RDV786782 RNR786763:RNR786782 RXN786763:RXN786782 SHJ786763:SHJ786782 SRF786763:SRF786782 TBB786763:TBB786782 TKX786763:TKX786782 TUT786763:TUT786782 UEP786763:UEP786782 UOL786763:UOL786782 UYH786763:UYH786782 VID786763:VID786782 VRZ786763:VRZ786782 WBV786763:WBV786782 WLR786763:WLR786782 WVN786763:WVN786782 P852299:P852318 JB852299:JB852318 SX852299:SX852318 ACT852299:ACT852318 AMP852299:AMP852318 AWL852299:AWL852318 BGH852299:BGH852318 BQD852299:BQD852318 BZZ852299:BZZ852318 CJV852299:CJV852318 CTR852299:CTR852318 DDN852299:DDN852318 DNJ852299:DNJ852318 DXF852299:DXF852318 EHB852299:EHB852318 EQX852299:EQX852318 FAT852299:FAT852318 FKP852299:FKP852318 FUL852299:FUL852318 GEH852299:GEH852318 GOD852299:GOD852318 GXZ852299:GXZ852318 HHV852299:HHV852318 HRR852299:HRR852318 IBN852299:IBN852318 ILJ852299:ILJ852318 IVF852299:IVF852318 JFB852299:JFB852318 JOX852299:JOX852318 JYT852299:JYT852318 KIP852299:KIP852318 KSL852299:KSL852318 LCH852299:LCH852318 LMD852299:LMD852318 LVZ852299:LVZ852318 MFV852299:MFV852318 MPR852299:MPR852318 MZN852299:MZN852318 NJJ852299:NJJ852318 NTF852299:NTF852318 ODB852299:ODB852318 OMX852299:OMX852318 OWT852299:OWT852318 PGP852299:PGP852318 PQL852299:PQL852318 QAH852299:QAH852318 QKD852299:QKD852318 QTZ852299:QTZ852318 RDV852299:RDV852318 RNR852299:RNR852318 RXN852299:RXN852318 SHJ852299:SHJ852318 SRF852299:SRF852318 TBB852299:TBB852318 TKX852299:TKX852318 TUT852299:TUT852318 UEP852299:UEP852318 UOL852299:UOL852318 UYH852299:UYH852318 VID852299:VID852318 VRZ852299:VRZ852318 WBV852299:WBV852318 WLR852299:WLR852318 WVN852299:WVN852318 P917835:P917854 JB917835:JB917854 SX917835:SX917854 ACT917835:ACT917854 AMP917835:AMP917854 AWL917835:AWL917854 BGH917835:BGH917854 BQD917835:BQD917854 BZZ917835:BZZ917854 CJV917835:CJV917854 CTR917835:CTR917854 DDN917835:DDN917854 DNJ917835:DNJ917854 DXF917835:DXF917854 EHB917835:EHB917854 EQX917835:EQX917854 FAT917835:FAT917854 FKP917835:FKP917854 FUL917835:FUL917854 GEH917835:GEH917854 GOD917835:GOD917854 GXZ917835:GXZ917854 HHV917835:HHV917854 HRR917835:HRR917854 IBN917835:IBN917854 ILJ917835:ILJ917854 IVF917835:IVF917854 JFB917835:JFB917854 JOX917835:JOX917854 JYT917835:JYT917854 KIP917835:KIP917854 KSL917835:KSL917854 LCH917835:LCH917854 LMD917835:LMD917854 LVZ917835:LVZ917854 MFV917835:MFV917854 MPR917835:MPR917854 MZN917835:MZN917854 NJJ917835:NJJ917854 NTF917835:NTF917854 ODB917835:ODB917854 OMX917835:OMX917854 OWT917835:OWT917854 PGP917835:PGP917854 PQL917835:PQL917854 QAH917835:QAH917854 QKD917835:QKD917854 QTZ917835:QTZ917854 RDV917835:RDV917854 RNR917835:RNR917854 RXN917835:RXN917854 SHJ917835:SHJ917854 SRF917835:SRF917854 TBB917835:TBB917854 TKX917835:TKX917854 TUT917835:TUT917854 UEP917835:UEP917854 UOL917835:UOL917854 UYH917835:UYH917854 VID917835:VID917854 VRZ917835:VRZ917854 WBV917835:WBV917854 WLR917835:WLR917854 WVN917835:WVN917854 P983371:P983390 JB983371:JB983390 SX983371:SX983390 ACT983371:ACT983390 AMP983371:AMP983390 AWL983371:AWL983390 BGH983371:BGH983390 BQD983371:BQD983390 BZZ983371:BZZ983390 CJV983371:CJV983390 CTR983371:CTR983390 DDN983371:DDN983390 DNJ983371:DNJ983390 DXF983371:DXF983390 EHB983371:EHB983390 EQX983371:EQX983390 FAT983371:FAT983390 FKP983371:FKP983390 FUL983371:FUL983390 GEH983371:GEH983390 GOD983371:GOD983390 GXZ983371:GXZ983390 HHV983371:HHV983390 HRR983371:HRR983390 IBN983371:IBN983390 ILJ983371:ILJ983390 IVF983371:IVF983390 JFB983371:JFB983390 JOX983371:JOX983390 JYT983371:JYT983390 KIP983371:KIP983390 KSL983371:KSL983390 LCH983371:LCH983390 LMD983371:LMD983390 LVZ983371:LVZ983390 MFV983371:MFV983390 MPR983371:MPR983390 MZN983371:MZN983390 NJJ983371:NJJ983390 NTF983371:NTF983390 ODB983371:ODB983390 OMX983371:OMX983390 OWT983371:OWT983390 PGP983371:PGP983390 PQL983371:PQL983390 QAH983371:QAH983390 QKD983371:QKD983390 QTZ983371:QTZ983390 RDV983371:RDV983390 RNR983371:RNR983390 RXN983371:RXN983390 SHJ983371:SHJ983390 SRF983371:SRF983390 TBB983371:TBB983390 TKX983371:TKX983390 TUT983371:TUT983390 UEP983371:UEP983390 UOL983371:UOL983390 UYH983371:UYH983390 VID983371:VID983390 VRZ983371:VRZ983390 WBV983371:WBV983390 WLR983371:WLR983390 WVN983371:WVN983390 S65867:S65886 JE65867:JE65886 TA65867:TA65886 ACW65867:ACW65886 AMS65867:AMS65886 AWO65867:AWO65886 BGK65867:BGK65886 BQG65867:BQG65886 CAC65867:CAC65886 CJY65867:CJY65886 CTU65867:CTU65886 DDQ65867:DDQ65886 DNM65867:DNM65886 DXI65867:DXI65886 EHE65867:EHE65886 ERA65867:ERA65886 FAW65867:FAW65886 FKS65867:FKS65886 FUO65867:FUO65886 GEK65867:GEK65886 GOG65867:GOG65886 GYC65867:GYC65886 HHY65867:HHY65886 HRU65867:HRU65886 IBQ65867:IBQ65886 ILM65867:ILM65886 IVI65867:IVI65886 JFE65867:JFE65886 JPA65867:JPA65886 JYW65867:JYW65886 KIS65867:KIS65886 KSO65867:KSO65886 LCK65867:LCK65886 LMG65867:LMG65886 LWC65867:LWC65886 MFY65867:MFY65886 MPU65867:MPU65886 MZQ65867:MZQ65886 NJM65867:NJM65886 NTI65867:NTI65886 ODE65867:ODE65886 ONA65867:ONA65886 OWW65867:OWW65886 PGS65867:PGS65886 PQO65867:PQO65886 QAK65867:QAK65886 QKG65867:QKG65886 QUC65867:QUC65886 RDY65867:RDY65886 RNU65867:RNU65886 RXQ65867:RXQ65886 SHM65867:SHM65886 SRI65867:SRI65886 TBE65867:TBE65886 TLA65867:TLA65886 TUW65867:TUW65886 UES65867:UES65886 UOO65867:UOO65886 UYK65867:UYK65886 VIG65867:VIG65886 VSC65867:VSC65886 WBY65867:WBY65886 WLU65867:WLU65886 WVQ65867:WVQ65886 S131403:S131422 JE131403:JE131422 TA131403:TA131422 ACW131403:ACW131422 AMS131403:AMS131422 AWO131403:AWO131422 BGK131403:BGK131422 BQG131403:BQG131422 CAC131403:CAC131422 CJY131403:CJY131422 CTU131403:CTU131422 DDQ131403:DDQ131422 DNM131403:DNM131422 DXI131403:DXI131422 EHE131403:EHE131422 ERA131403:ERA131422 FAW131403:FAW131422 FKS131403:FKS131422 FUO131403:FUO131422 GEK131403:GEK131422 GOG131403:GOG131422 GYC131403:GYC131422 HHY131403:HHY131422 HRU131403:HRU131422 IBQ131403:IBQ131422 ILM131403:ILM131422 IVI131403:IVI131422 JFE131403:JFE131422 JPA131403:JPA131422 JYW131403:JYW131422 KIS131403:KIS131422 KSO131403:KSO131422 LCK131403:LCK131422 LMG131403:LMG131422 LWC131403:LWC131422 MFY131403:MFY131422 MPU131403:MPU131422 MZQ131403:MZQ131422 NJM131403:NJM131422 NTI131403:NTI131422 ODE131403:ODE131422 ONA131403:ONA131422 OWW131403:OWW131422 PGS131403:PGS131422 PQO131403:PQO131422 QAK131403:QAK131422 QKG131403:QKG131422 QUC131403:QUC131422 RDY131403:RDY131422 RNU131403:RNU131422 RXQ131403:RXQ131422 SHM131403:SHM131422 SRI131403:SRI131422 TBE131403:TBE131422 TLA131403:TLA131422 TUW131403:TUW131422 UES131403:UES131422 UOO131403:UOO131422 UYK131403:UYK131422 VIG131403:VIG131422 VSC131403:VSC131422 WBY131403:WBY131422 WLU131403:WLU131422 WVQ131403:WVQ131422 S196939:S196958 JE196939:JE196958 TA196939:TA196958 ACW196939:ACW196958 AMS196939:AMS196958 AWO196939:AWO196958 BGK196939:BGK196958 BQG196939:BQG196958 CAC196939:CAC196958 CJY196939:CJY196958 CTU196939:CTU196958 DDQ196939:DDQ196958 DNM196939:DNM196958 DXI196939:DXI196958 EHE196939:EHE196958 ERA196939:ERA196958 FAW196939:FAW196958 FKS196939:FKS196958 FUO196939:FUO196958 GEK196939:GEK196958 GOG196939:GOG196958 GYC196939:GYC196958 HHY196939:HHY196958 HRU196939:HRU196958 IBQ196939:IBQ196958 ILM196939:ILM196958 IVI196939:IVI196958 JFE196939:JFE196958 JPA196939:JPA196958 JYW196939:JYW196958 KIS196939:KIS196958 KSO196939:KSO196958 LCK196939:LCK196958 LMG196939:LMG196958 LWC196939:LWC196958 MFY196939:MFY196958 MPU196939:MPU196958 MZQ196939:MZQ196958 NJM196939:NJM196958 NTI196939:NTI196958 ODE196939:ODE196958 ONA196939:ONA196958 OWW196939:OWW196958 PGS196939:PGS196958 PQO196939:PQO196958 QAK196939:QAK196958 QKG196939:QKG196958 QUC196939:QUC196958 RDY196939:RDY196958 RNU196939:RNU196958 RXQ196939:RXQ196958 SHM196939:SHM196958 SRI196939:SRI196958 TBE196939:TBE196958 TLA196939:TLA196958 TUW196939:TUW196958 UES196939:UES196958 UOO196939:UOO196958 UYK196939:UYK196958 VIG196939:VIG196958 VSC196939:VSC196958 WBY196939:WBY196958 WLU196939:WLU196958 WVQ196939:WVQ196958 S262475:S262494 JE262475:JE262494 TA262475:TA262494 ACW262475:ACW262494 AMS262475:AMS262494 AWO262475:AWO262494 BGK262475:BGK262494 BQG262475:BQG262494 CAC262475:CAC262494 CJY262475:CJY262494 CTU262475:CTU262494 DDQ262475:DDQ262494 DNM262475:DNM262494 DXI262475:DXI262494 EHE262475:EHE262494 ERA262475:ERA262494 FAW262475:FAW262494 FKS262475:FKS262494 FUO262475:FUO262494 GEK262475:GEK262494 GOG262475:GOG262494 GYC262475:GYC262494 HHY262475:HHY262494 HRU262475:HRU262494 IBQ262475:IBQ262494 ILM262475:ILM262494 IVI262475:IVI262494 JFE262475:JFE262494 JPA262475:JPA262494 JYW262475:JYW262494 KIS262475:KIS262494 KSO262475:KSO262494 LCK262475:LCK262494 LMG262475:LMG262494 LWC262475:LWC262494 MFY262475:MFY262494 MPU262475:MPU262494 MZQ262475:MZQ262494 NJM262475:NJM262494 NTI262475:NTI262494 ODE262475:ODE262494 ONA262475:ONA262494 OWW262475:OWW262494 PGS262475:PGS262494 PQO262475:PQO262494 QAK262475:QAK262494 QKG262475:QKG262494 QUC262475:QUC262494 RDY262475:RDY262494 RNU262475:RNU262494 RXQ262475:RXQ262494 SHM262475:SHM262494 SRI262475:SRI262494 TBE262475:TBE262494 TLA262475:TLA262494 TUW262475:TUW262494 UES262475:UES262494 UOO262475:UOO262494 UYK262475:UYK262494 VIG262475:VIG262494 VSC262475:VSC262494 WBY262475:WBY262494 WLU262475:WLU262494 WVQ262475:WVQ262494 S328011:S328030 JE328011:JE328030 TA328011:TA328030 ACW328011:ACW328030 AMS328011:AMS328030 AWO328011:AWO328030 BGK328011:BGK328030 BQG328011:BQG328030 CAC328011:CAC328030 CJY328011:CJY328030 CTU328011:CTU328030 DDQ328011:DDQ328030 DNM328011:DNM328030 DXI328011:DXI328030 EHE328011:EHE328030 ERA328011:ERA328030 FAW328011:FAW328030 FKS328011:FKS328030 FUO328011:FUO328030 GEK328011:GEK328030 GOG328011:GOG328030 GYC328011:GYC328030 HHY328011:HHY328030 HRU328011:HRU328030 IBQ328011:IBQ328030 ILM328011:ILM328030 IVI328011:IVI328030 JFE328011:JFE328030 JPA328011:JPA328030 JYW328011:JYW328030 KIS328011:KIS328030 KSO328011:KSO328030 LCK328011:LCK328030 LMG328011:LMG328030 LWC328011:LWC328030 MFY328011:MFY328030 MPU328011:MPU328030 MZQ328011:MZQ328030 NJM328011:NJM328030 NTI328011:NTI328030 ODE328011:ODE328030 ONA328011:ONA328030 OWW328011:OWW328030 PGS328011:PGS328030 PQO328011:PQO328030 QAK328011:QAK328030 QKG328011:QKG328030 QUC328011:QUC328030 RDY328011:RDY328030 RNU328011:RNU328030 RXQ328011:RXQ328030 SHM328011:SHM328030 SRI328011:SRI328030 TBE328011:TBE328030 TLA328011:TLA328030 TUW328011:TUW328030 UES328011:UES328030 UOO328011:UOO328030 UYK328011:UYK328030 VIG328011:VIG328030 VSC328011:VSC328030 WBY328011:WBY328030 WLU328011:WLU328030 WVQ328011:WVQ328030 S393547:S393566 JE393547:JE393566 TA393547:TA393566 ACW393547:ACW393566 AMS393547:AMS393566 AWO393547:AWO393566 BGK393547:BGK393566 BQG393547:BQG393566 CAC393547:CAC393566 CJY393547:CJY393566 CTU393547:CTU393566 DDQ393547:DDQ393566 DNM393547:DNM393566 DXI393547:DXI393566 EHE393547:EHE393566 ERA393547:ERA393566 FAW393547:FAW393566 FKS393547:FKS393566 FUO393547:FUO393566 GEK393547:GEK393566 GOG393547:GOG393566 GYC393547:GYC393566 HHY393547:HHY393566 HRU393547:HRU393566 IBQ393547:IBQ393566 ILM393547:ILM393566 IVI393547:IVI393566 JFE393547:JFE393566 JPA393547:JPA393566 JYW393547:JYW393566 KIS393547:KIS393566 KSO393547:KSO393566 LCK393547:LCK393566 LMG393547:LMG393566 LWC393547:LWC393566 MFY393547:MFY393566 MPU393547:MPU393566 MZQ393547:MZQ393566 NJM393547:NJM393566 NTI393547:NTI393566 ODE393547:ODE393566 ONA393547:ONA393566 OWW393547:OWW393566 PGS393547:PGS393566 PQO393547:PQO393566 QAK393547:QAK393566 QKG393547:QKG393566 QUC393547:QUC393566 RDY393547:RDY393566 RNU393547:RNU393566 RXQ393547:RXQ393566 SHM393547:SHM393566 SRI393547:SRI393566 TBE393547:TBE393566 TLA393547:TLA393566 TUW393547:TUW393566 UES393547:UES393566 UOO393547:UOO393566 UYK393547:UYK393566 VIG393547:VIG393566 VSC393547:VSC393566 WBY393547:WBY393566 WLU393547:WLU393566 WVQ393547:WVQ393566 S459083:S459102 JE459083:JE459102 TA459083:TA459102 ACW459083:ACW459102 AMS459083:AMS459102 AWO459083:AWO459102 BGK459083:BGK459102 BQG459083:BQG459102 CAC459083:CAC459102 CJY459083:CJY459102 CTU459083:CTU459102 DDQ459083:DDQ459102 DNM459083:DNM459102 DXI459083:DXI459102 EHE459083:EHE459102 ERA459083:ERA459102 FAW459083:FAW459102 FKS459083:FKS459102 FUO459083:FUO459102 GEK459083:GEK459102 GOG459083:GOG459102 GYC459083:GYC459102 HHY459083:HHY459102 HRU459083:HRU459102 IBQ459083:IBQ459102 ILM459083:ILM459102 IVI459083:IVI459102 JFE459083:JFE459102 JPA459083:JPA459102 JYW459083:JYW459102 KIS459083:KIS459102 KSO459083:KSO459102 LCK459083:LCK459102 LMG459083:LMG459102 LWC459083:LWC459102 MFY459083:MFY459102 MPU459083:MPU459102 MZQ459083:MZQ459102 NJM459083:NJM459102 NTI459083:NTI459102 ODE459083:ODE459102 ONA459083:ONA459102 OWW459083:OWW459102 PGS459083:PGS459102 PQO459083:PQO459102 QAK459083:QAK459102 QKG459083:QKG459102 QUC459083:QUC459102 RDY459083:RDY459102 RNU459083:RNU459102 RXQ459083:RXQ459102 SHM459083:SHM459102 SRI459083:SRI459102 TBE459083:TBE459102 TLA459083:TLA459102 TUW459083:TUW459102 UES459083:UES459102 UOO459083:UOO459102 UYK459083:UYK459102 VIG459083:VIG459102 VSC459083:VSC459102 WBY459083:WBY459102 WLU459083:WLU459102 WVQ459083:WVQ459102 S524619:S524638 JE524619:JE524638 TA524619:TA524638 ACW524619:ACW524638 AMS524619:AMS524638 AWO524619:AWO524638 BGK524619:BGK524638 BQG524619:BQG524638 CAC524619:CAC524638 CJY524619:CJY524638 CTU524619:CTU524638 DDQ524619:DDQ524638 DNM524619:DNM524638 DXI524619:DXI524638 EHE524619:EHE524638 ERA524619:ERA524638 FAW524619:FAW524638 FKS524619:FKS524638 FUO524619:FUO524638 GEK524619:GEK524638 GOG524619:GOG524638 GYC524619:GYC524638 HHY524619:HHY524638 HRU524619:HRU524638 IBQ524619:IBQ524638 ILM524619:ILM524638 IVI524619:IVI524638 JFE524619:JFE524638 JPA524619:JPA524638 JYW524619:JYW524638 KIS524619:KIS524638 KSO524619:KSO524638 LCK524619:LCK524638 LMG524619:LMG524638 LWC524619:LWC524638 MFY524619:MFY524638 MPU524619:MPU524638 MZQ524619:MZQ524638 NJM524619:NJM524638 NTI524619:NTI524638 ODE524619:ODE524638 ONA524619:ONA524638 OWW524619:OWW524638 PGS524619:PGS524638 PQO524619:PQO524638 QAK524619:QAK524638 QKG524619:QKG524638 QUC524619:QUC524638 RDY524619:RDY524638 RNU524619:RNU524638 RXQ524619:RXQ524638 SHM524619:SHM524638 SRI524619:SRI524638 TBE524619:TBE524638 TLA524619:TLA524638 TUW524619:TUW524638 UES524619:UES524638 UOO524619:UOO524638 UYK524619:UYK524638 VIG524619:VIG524638 VSC524619:VSC524638 WBY524619:WBY524638 WLU524619:WLU524638 WVQ524619:WVQ524638 S590155:S590174 JE590155:JE590174 TA590155:TA590174 ACW590155:ACW590174 AMS590155:AMS590174 AWO590155:AWO590174 BGK590155:BGK590174 BQG590155:BQG590174 CAC590155:CAC590174 CJY590155:CJY590174 CTU590155:CTU590174 DDQ590155:DDQ590174 DNM590155:DNM590174 DXI590155:DXI590174 EHE590155:EHE590174 ERA590155:ERA590174 FAW590155:FAW590174 FKS590155:FKS590174 FUO590155:FUO590174 GEK590155:GEK590174 GOG590155:GOG590174 GYC590155:GYC590174 HHY590155:HHY590174 HRU590155:HRU590174 IBQ590155:IBQ590174 ILM590155:ILM590174 IVI590155:IVI590174 JFE590155:JFE590174 JPA590155:JPA590174 JYW590155:JYW590174 KIS590155:KIS590174 KSO590155:KSO590174 LCK590155:LCK590174 LMG590155:LMG590174 LWC590155:LWC590174 MFY590155:MFY590174 MPU590155:MPU590174 MZQ590155:MZQ590174 NJM590155:NJM590174 NTI590155:NTI590174 ODE590155:ODE590174 ONA590155:ONA590174 OWW590155:OWW590174 PGS590155:PGS590174 PQO590155:PQO590174 QAK590155:QAK590174 QKG590155:QKG590174 QUC590155:QUC590174 RDY590155:RDY590174 RNU590155:RNU590174 RXQ590155:RXQ590174 SHM590155:SHM590174 SRI590155:SRI590174 TBE590155:TBE590174 TLA590155:TLA590174 TUW590155:TUW590174 UES590155:UES590174 UOO590155:UOO590174 UYK590155:UYK590174 VIG590155:VIG590174 VSC590155:VSC590174 WBY590155:WBY590174 WLU590155:WLU590174 WVQ590155:WVQ590174 S655691:S655710 JE655691:JE655710 TA655691:TA655710 ACW655691:ACW655710 AMS655691:AMS655710 AWO655691:AWO655710 BGK655691:BGK655710 BQG655691:BQG655710 CAC655691:CAC655710 CJY655691:CJY655710 CTU655691:CTU655710 DDQ655691:DDQ655710 DNM655691:DNM655710 DXI655691:DXI655710 EHE655691:EHE655710 ERA655691:ERA655710 FAW655691:FAW655710 FKS655691:FKS655710 FUO655691:FUO655710 GEK655691:GEK655710 GOG655691:GOG655710 GYC655691:GYC655710 HHY655691:HHY655710 HRU655691:HRU655710 IBQ655691:IBQ655710 ILM655691:ILM655710 IVI655691:IVI655710 JFE655691:JFE655710 JPA655691:JPA655710 JYW655691:JYW655710 KIS655691:KIS655710 KSO655691:KSO655710 LCK655691:LCK655710 LMG655691:LMG655710 LWC655691:LWC655710 MFY655691:MFY655710 MPU655691:MPU655710 MZQ655691:MZQ655710 NJM655691:NJM655710 NTI655691:NTI655710 ODE655691:ODE655710 ONA655691:ONA655710 OWW655691:OWW655710 PGS655691:PGS655710 PQO655691:PQO655710 QAK655691:QAK655710 QKG655691:QKG655710 QUC655691:QUC655710 RDY655691:RDY655710 RNU655691:RNU655710 RXQ655691:RXQ655710 SHM655691:SHM655710 SRI655691:SRI655710 TBE655691:TBE655710 TLA655691:TLA655710 TUW655691:TUW655710 UES655691:UES655710 UOO655691:UOO655710 UYK655691:UYK655710 VIG655691:VIG655710 VSC655691:VSC655710 WBY655691:WBY655710 WLU655691:WLU655710 WVQ655691:WVQ655710 S721227:S721246 JE721227:JE721246 TA721227:TA721246 ACW721227:ACW721246 AMS721227:AMS721246 AWO721227:AWO721246 BGK721227:BGK721246 BQG721227:BQG721246 CAC721227:CAC721246 CJY721227:CJY721246 CTU721227:CTU721246 DDQ721227:DDQ721246 DNM721227:DNM721246 DXI721227:DXI721246 EHE721227:EHE721246 ERA721227:ERA721246 FAW721227:FAW721246 FKS721227:FKS721246 FUO721227:FUO721246 GEK721227:GEK721246 GOG721227:GOG721246 GYC721227:GYC721246 HHY721227:HHY721246 HRU721227:HRU721246 IBQ721227:IBQ721246 ILM721227:ILM721246 IVI721227:IVI721246 JFE721227:JFE721246 JPA721227:JPA721246 JYW721227:JYW721246 KIS721227:KIS721246 KSO721227:KSO721246 LCK721227:LCK721246 LMG721227:LMG721246 LWC721227:LWC721246 MFY721227:MFY721246 MPU721227:MPU721246 MZQ721227:MZQ721246 NJM721227:NJM721246 NTI721227:NTI721246 ODE721227:ODE721246 ONA721227:ONA721246 OWW721227:OWW721246 PGS721227:PGS721246 PQO721227:PQO721246 QAK721227:QAK721246 QKG721227:QKG721246 QUC721227:QUC721246 RDY721227:RDY721246 RNU721227:RNU721246 RXQ721227:RXQ721246 SHM721227:SHM721246 SRI721227:SRI721246 TBE721227:TBE721246 TLA721227:TLA721246 TUW721227:TUW721246 UES721227:UES721246 UOO721227:UOO721246 UYK721227:UYK721246 VIG721227:VIG721246 VSC721227:VSC721246 WBY721227:WBY721246 WLU721227:WLU721246 WVQ721227:WVQ721246 S786763:S786782 JE786763:JE786782 TA786763:TA786782 ACW786763:ACW786782 AMS786763:AMS786782 AWO786763:AWO786782 BGK786763:BGK786782 BQG786763:BQG786782 CAC786763:CAC786782 CJY786763:CJY786782 CTU786763:CTU786782 DDQ786763:DDQ786782 DNM786763:DNM786782 DXI786763:DXI786782 EHE786763:EHE786782 ERA786763:ERA786782 FAW786763:FAW786782 FKS786763:FKS786782 FUO786763:FUO786782 GEK786763:GEK786782 GOG786763:GOG786782 GYC786763:GYC786782 HHY786763:HHY786782 HRU786763:HRU786782 IBQ786763:IBQ786782 ILM786763:ILM786782 IVI786763:IVI786782 JFE786763:JFE786782 JPA786763:JPA786782 JYW786763:JYW786782 KIS786763:KIS786782 KSO786763:KSO786782 LCK786763:LCK786782 LMG786763:LMG786782 LWC786763:LWC786782 MFY786763:MFY786782 MPU786763:MPU786782 MZQ786763:MZQ786782 NJM786763:NJM786782 NTI786763:NTI786782 ODE786763:ODE786782 ONA786763:ONA786782 OWW786763:OWW786782 PGS786763:PGS786782 PQO786763:PQO786782 QAK786763:QAK786782 QKG786763:QKG786782 QUC786763:QUC786782 RDY786763:RDY786782 RNU786763:RNU786782 RXQ786763:RXQ786782 SHM786763:SHM786782 SRI786763:SRI786782 TBE786763:TBE786782 TLA786763:TLA786782 TUW786763:TUW786782 UES786763:UES786782 UOO786763:UOO786782 UYK786763:UYK786782 VIG786763:VIG786782 VSC786763:VSC786782 WBY786763:WBY786782 WLU786763:WLU786782 WVQ786763:WVQ786782 S852299:S852318 JE852299:JE852318 TA852299:TA852318 ACW852299:ACW852318 AMS852299:AMS852318 AWO852299:AWO852318 BGK852299:BGK852318 BQG852299:BQG852318 CAC852299:CAC852318 CJY852299:CJY852318 CTU852299:CTU852318 DDQ852299:DDQ852318 DNM852299:DNM852318 DXI852299:DXI852318 EHE852299:EHE852318 ERA852299:ERA852318 FAW852299:FAW852318 FKS852299:FKS852318 FUO852299:FUO852318 GEK852299:GEK852318 GOG852299:GOG852318 GYC852299:GYC852318 HHY852299:HHY852318 HRU852299:HRU852318 IBQ852299:IBQ852318 ILM852299:ILM852318 IVI852299:IVI852318 JFE852299:JFE852318 JPA852299:JPA852318 JYW852299:JYW852318 KIS852299:KIS852318 KSO852299:KSO852318 LCK852299:LCK852318 LMG852299:LMG852318 LWC852299:LWC852318 MFY852299:MFY852318 MPU852299:MPU852318 MZQ852299:MZQ852318 NJM852299:NJM852318 NTI852299:NTI852318 ODE852299:ODE852318 ONA852299:ONA852318 OWW852299:OWW852318 PGS852299:PGS852318 PQO852299:PQO852318 QAK852299:QAK852318 QKG852299:QKG852318 QUC852299:QUC852318 RDY852299:RDY852318 RNU852299:RNU852318 RXQ852299:RXQ852318 SHM852299:SHM852318 SRI852299:SRI852318 TBE852299:TBE852318 TLA852299:TLA852318 TUW852299:TUW852318 UES852299:UES852318 UOO852299:UOO852318 UYK852299:UYK852318 VIG852299:VIG852318 VSC852299:VSC852318 WBY852299:WBY852318 WLU852299:WLU852318 WVQ852299:WVQ852318 S917835:S917854 JE917835:JE917854 TA917835:TA917854 ACW917835:ACW917854 AMS917835:AMS917854 AWO917835:AWO917854 BGK917835:BGK917854 BQG917835:BQG917854 CAC917835:CAC917854 CJY917835:CJY917854 CTU917835:CTU917854 DDQ917835:DDQ917854 DNM917835:DNM917854 DXI917835:DXI917854 EHE917835:EHE917854 ERA917835:ERA917854 FAW917835:FAW917854 FKS917835:FKS917854 FUO917835:FUO917854 GEK917835:GEK917854 GOG917835:GOG917854 GYC917835:GYC917854 HHY917835:HHY917854 HRU917835:HRU917854 IBQ917835:IBQ917854 ILM917835:ILM917854 IVI917835:IVI917854 JFE917835:JFE917854 JPA917835:JPA917854 JYW917835:JYW917854 KIS917835:KIS917854 KSO917835:KSO917854 LCK917835:LCK917854 LMG917835:LMG917854 LWC917835:LWC917854 MFY917835:MFY917854 MPU917835:MPU917854 MZQ917835:MZQ917854 NJM917835:NJM917854 NTI917835:NTI917854 ODE917835:ODE917854 ONA917835:ONA917854 OWW917835:OWW917854 PGS917835:PGS917854 PQO917835:PQO917854 QAK917835:QAK917854 QKG917835:QKG917854 QUC917835:QUC917854 RDY917835:RDY917854 RNU917835:RNU917854 RXQ917835:RXQ917854 SHM917835:SHM917854 SRI917835:SRI917854 TBE917835:TBE917854 TLA917835:TLA917854 TUW917835:TUW917854 UES917835:UES917854 UOO917835:UOO917854 UYK917835:UYK917854 VIG917835:VIG917854 VSC917835:VSC917854 WBY917835:WBY917854 WLU917835:WLU917854 WVQ917835:WVQ917854 S983371:S983390 JE983371:JE983390 TA983371:TA983390 ACW983371:ACW983390 AMS983371:AMS983390 AWO983371:AWO983390 BGK983371:BGK983390 BQG983371:BQG983390 CAC983371:CAC983390 CJY983371:CJY983390 CTU983371:CTU983390 DDQ983371:DDQ983390 DNM983371:DNM983390 DXI983371:DXI983390 EHE983371:EHE983390 ERA983371:ERA983390 FAW983371:FAW983390 FKS983371:FKS983390 FUO983371:FUO983390 GEK983371:GEK983390 GOG983371:GOG983390 GYC983371:GYC983390 HHY983371:HHY983390 HRU983371:HRU983390 IBQ983371:IBQ983390 ILM983371:ILM983390 IVI983371:IVI983390 JFE983371:JFE983390 JPA983371:JPA983390 JYW983371:JYW983390 KIS983371:KIS983390 KSO983371:KSO983390 LCK983371:LCK983390 LMG983371:LMG983390 LWC983371:LWC983390 MFY983371:MFY983390 MPU983371:MPU983390 MZQ983371:MZQ983390 NJM983371:NJM983390 NTI983371:NTI983390 ODE983371:ODE983390 ONA983371:ONA983390 OWW983371:OWW983390 PGS983371:PGS983390 PQO983371:PQO983390 QAK983371:QAK983390 QKG983371:QKG983390 QUC983371:QUC983390 RDY983371:RDY983390 RNU983371:RNU983390 RXQ983371:RXQ983390 SHM983371:SHM983390 SRI983371:SRI983390 TBE983371:TBE983390 TLA983371:TLA983390 TUW983371:TUW983390 UES983371:UES983390 UOO983371:UOO983390 UYK983371:UYK983390 VIG983371:VIG983390 VSC983371:VSC983390 WBY983371:WBY983390 WLU983371:WLU983390 WVQ983371:WVQ983390 WVT983371:WVT983390 N65867:N65886 IZ65867:IZ65886 SV65867:SV65886 ACR65867:ACR65886 AMN65867:AMN65886 AWJ65867:AWJ65886 BGF65867:BGF65886 BQB65867:BQB65886 BZX65867:BZX65886 CJT65867:CJT65886 CTP65867:CTP65886 DDL65867:DDL65886 DNH65867:DNH65886 DXD65867:DXD65886 EGZ65867:EGZ65886 EQV65867:EQV65886 FAR65867:FAR65886 FKN65867:FKN65886 FUJ65867:FUJ65886 GEF65867:GEF65886 GOB65867:GOB65886 GXX65867:GXX65886 HHT65867:HHT65886 HRP65867:HRP65886 IBL65867:IBL65886 ILH65867:ILH65886 IVD65867:IVD65886 JEZ65867:JEZ65886 JOV65867:JOV65886 JYR65867:JYR65886 KIN65867:KIN65886 KSJ65867:KSJ65886 LCF65867:LCF65886 LMB65867:LMB65886 LVX65867:LVX65886 MFT65867:MFT65886 MPP65867:MPP65886 MZL65867:MZL65886 NJH65867:NJH65886 NTD65867:NTD65886 OCZ65867:OCZ65886 OMV65867:OMV65886 OWR65867:OWR65886 PGN65867:PGN65886 PQJ65867:PQJ65886 QAF65867:QAF65886 QKB65867:QKB65886 QTX65867:QTX65886 RDT65867:RDT65886 RNP65867:RNP65886 RXL65867:RXL65886 SHH65867:SHH65886 SRD65867:SRD65886 TAZ65867:TAZ65886 TKV65867:TKV65886 TUR65867:TUR65886 UEN65867:UEN65886 UOJ65867:UOJ65886 UYF65867:UYF65886 VIB65867:VIB65886 VRX65867:VRX65886 WBT65867:WBT65886 WLP65867:WLP65886 WVL65867:WVL65886 N131403:N131422 IZ131403:IZ131422 SV131403:SV131422 ACR131403:ACR131422 AMN131403:AMN131422 AWJ131403:AWJ131422 BGF131403:BGF131422 BQB131403:BQB131422 BZX131403:BZX131422 CJT131403:CJT131422 CTP131403:CTP131422 DDL131403:DDL131422 DNH131403:DNH131422 DXD131403:DXD131422 EGZ131403:EGZ131422 EQV131403:EQV131422 FAR131403:FAR131422 FKN131403:FKN131422 FUJ131403:FUJ131422 GEF131403:GEF131422 GOB131403:GOB131422 GXX131403:GXX131422 HHT131403:HHT131422 HRP131403:HRP131422 IBL131403:IBL131422 ILH131403:ILH131422 IVD131403:IVD131422 JEZ131403:JEZ131422 JOV131403:JOV131422 JYR131403:JYR131422 KIN131403:KIN131422 KSJ131403:KSJ131422 LCF131403:LCF131422 LMB131403:LMB131422 LVX131403:LVX131422 MFT131403:MFT131422 MPP131403:MPP131422 MZL131403:MZL131422 NJH131403:NJH131422 NTD131403:NTD131422 OCZ131403:OCZ131422 OMV131403:OMV131422 OWR131403:OWR131422 PGN131403:PGN131422 PQJ131403:PQJ131422 QAF131403:QAF131422 QKB131403:QKB131422 QTX131403:QTX131422 RDT131403:RDT131422 RNP131403:RNP131422 RXL131403:RXL131422 SHH131403:SHH131422 SRD131403:SRD131422 TAZ131403:TAZ131422 TKV131403:TKV131422 TUR131403:TUR131422 UEN131403:UEN131422 UOJ131403:UOJ131422 UYF131403:UYF131422 VIB131403:VIB131422 VRX131403:VRX131422 WBT131403:WBT131422 WLP131403:WLP131422 WVL131403:WVL131422 N196939:N196958 IZ196939:IZ196958 SV196939:SV196958 ACR196939:ACR196958 AMN196939:AMN196958 AWJ196939:AWJ196958 BGF196939:BGF196958 BQB196939:BQB196958 BZX196939:BZX196958 CJT196939:CJT196958 CTP196939:CTP196958 DDL196939:DDL196958 DNH196939:DNH196958 DXD196939:DXD196958 EGZ196939:EGZ196958 EQV196939:EQV196958 FAR196939:FAR196958 FKN196939:FKN196958 FUJ196939:FUJ196958 GEF196939:GEF196958 GOB196939:GOB196958 GXX196939:GXX196958 HHT196939:HHT196958 HRP196939:HRP196958 IBL196939:IBL196958 ILH196939:ILH196958 IVD196939:IVD196958 JEZ196939:JEZ196958 JOV196939:JOV196958 JYR196939:JYR196958 KIN196939:KIN196958 KSJ196939:KSJ196958 LCF196939:LCF196958 LMB196939:LMB196958 LVX196939:LVX196958 MFT196939:MFT196958 MPP196939:MPP196958 MZL196939:MZL196958 NJH196939:NJH196958 NTD196939:NTD196958 OCZ196939:OCZ196958 OMV196939:OMV196958 OWR196939:OWR196958 PGN196939:PGN196958 PQJ196939:PQJ196958 QAF196939:QAF196958 QKB196939:QKB196958 QTX196939:QTX196958 RDT196939:RDT196958 RNP196939:RNP196958 RXL196939:RXL196958 SHH196939:SHH196958 SRD196939:SRD196958 TAZ196939:TAZ196958 TKV196939:TKV196958 TUR196939:TUR196958 UEN196939:UEN196958 UOJ196939:UOJ196958 UYF196939:UYF196958 VIB196939:VIB196958 VRX196939:VRX196958 WBT196939:WBT196958 WLP196939:WLP196958 WVL196939:WVL196958 N262475:N262494 IZ262475:IZ262494 SV262475:SV262494 ACR262475:ACR262494 AMN262475:AMN262494 AWJ262475:AWJ262494 BGF262475:BGF262494 BQB262475:BQB262494 BZX262475:BZX262494 CJT262475:CJT262494 CTP262475:CTP262494 DDL262475:DDL262494 DNH262475:DNH262494 DXD262475:DXD262494 EGZ262475:EGZ262494 EQV262475:EQV262494 FAR262475:FAR262494 FKN262475:FKN262494 FUJ262475:FUJ262494 GEF262475:GEF262494 GOB262475:GOB262494 GXX262475:GXX262494 HHT262475:HHT262494 HRP262475:HRP262494 IBL262475:IBL262494 ILH262475:ILH262494 IVD262475:IVD262494 JEZ262475:JEZ262494 JOV262475:JOV262494 JYR262475:JYR262494 KIN262475:KIN262494 KSJ262475:KSJ262494 LCF262475:LCF262494 LMB262475:LMB262494 LVX262475:LVX262494 MFT262475:MFT262494 MPP262475:MPP262494 MZL262475:MZL262494 NJH262475:NJH262494 NTD262475:NTD262494 OCZ262475:OCZ262494 OMV262475:OMV262494 OWR262475:OWR262494 PGN262475:PGN262494 PQJ262475:PQJ262494 QAF262475:QAF262494 QKB262475:QKB262494 QTX262475:QTX262494 RDT262475:RDT262494 RNP262475:RNP262494 RXL262475:RXL262494 SHH262475:SHH262494 SRD262475:SRD262494 TAZ262475:TAZ262494 TKV262475:TKV262494 TUR262475:TUR262494 UEN262475:UEN262494 UOJ262475:UOJ262494 UYF262475:UYF262494 VIB262475:VIB262494 VRX262475:VRX262494 WBT262475:WBT262494 WLP262475:WLP262494 WVL262475:WVL262494 N328011:N328030 IZ328011:IZ328030 SV328011:SV328030 ACR328011:ACR328030 AMN328011:AMN328030 AWJ328011:AWJ328030 BGF328011:BGF328030 BQB328011:BQB328030 BZX328011:BZX328030 CJT328011:CJT328030 CTP328011:CTP328030 DDL328011:DDL328030 DNH328011:DNH328030 DXD328011:DXD328030 EGZ328011:EGZ328030 EQV328011:EQV328030 FAR328011:FAR328030 FKN328011:FKN328030 FUJ328011:FUJ328030 GEF328011:GEF328030 GOB328011:GOB328030 GXX328011:GXX328030 HHT328011:HHT328030 HRP328011:HRP328030 IBL328011:IBL328030 ILH328011:ILH328030 IVD328011:IVD328030 JEZ328011:JEZ328030 JOV328011:JOV328030 JYR328011:JYR328030 KIN328011:KIN328030 KSJ328011:KSJ328030 LCF328011:LCF328030 LMB328011:LMB328030 LVX328011:LVX328030 MFT328011:MFT328030 MPP328011:MPP328030 MZL328011:MZL328030 NJH328011:NJH328030 NTD328011:NTD328030 OCZ328011:OCZ328030 OMV328011:OMV328030 OWR328011:OWR328030 PGN328011:PGN328030 PQJ328011:PQJ328030 QAF328011:QAF328030 QKB328011:QKB328030 QTX328011:QTX328030 RDT328011:RDT328030 RNP328011:RNP328030 RXL328011:RXL328030 SHH328011:SHH328030 SRD328011:SRD328030 TAZ328011:TAZ328030 TKV328011:TKV328030 TUR328011:TUR328030 UEN328011:UEN328030 UOJ328011:UOJ328030 UYF328011:UYF328030 VIB328011:VIB328030 VRX328011:VRX328030 WBT328011:WBT328030 WLP328011:WLP328030 WVL328011:WVL328030 N393547:N393566 IZ393547:IZ393566 SV393547:SV393566 ACR393547:ACR393566 AMN393547:AMN393566 AWJ393547:AWJ393566 BGF393547:BGF393566 BQB393547:BQB393566 BZX393547:BZX393566 CJT393547:CJT393566 CTP393547:CTP393566 DDL393547:DDL393566 DNH393547:DNH393566 DXD393547:DXD393566 EGZ393547:EGZ393566 EQV393547:EQV393566 FAR393547:FAR393566 FKN393547:FKN393566 FUJ393547:FUJ393566 GEF393547:GEF393566 GOB393547:GOB393566 GXX393547:GXX393566 HHT393547:HHT393566 HRP393547:HRP393566 IBL393547:IBL393566 ILH393547:ILH393566 IVD393547:IVD393566 JEZ393547:JEZ393566 JOV393547:JOV393566 JYR393547:JYR393566 KIN393547:KIN393566 KSJ393547:KSJ393566 LCF393547:LCF393566 LMB393547:LMB393566 LVX393547:LVX393566 MFT393547:MFT393566 MPP393547:MPP393566 MZL393547:MZL393566 NJH393547:NJH393566 NTD393547:NTD393566 OCZ393547:OCZ393566 OMV393547:OMV393566 OWR393547:OWR393566 PGN393547:PGN393566 PQJ393547:PQJ393566 QAF393547:QAF393566 QKB393547:QKB393566 QTX393547:QTX393566 RDT393547:RDT393566 RNP393547:RNP393566 RXL393547:RXL393566 SHH393547:SHH393566 SRD393547:SRD393566 TAZ393547:TAZ393566 TKV393547:TKV393566 TUR393547:TUR393566 UEN393547:UEN393566 UOJ393547:UOJ393566 UYF393547:UYF393566 VIB393547:VIB393566 VRX393547:VRX393566 WBT393547:WBT393566 WLP393547:WLP393566 WVL393547:WVL393566 N459083:N459102 IZ459083:IZ459102 SV459083:SV459102 ACR459083:ACR459102 AMN459083:AMN459102 AWJ459083:AWJ459102 BGF459083:BGF459102 BQB459083:BQB459102 BZX459083:BZX459102 CJT459083:CJT459102 CTP459083:CTP459102 DDL459083:DDL459102 DNH459083:DNH459102 DXD459083:DXD459102 EGZ459083:EGZ459102 EQV459083:EQV459102 FAR459083:FAR459102 FKN459083:FKN459102 FUJ459083:FUJ459102 GEF459083:GEF459102 GOB459083:GOB459102 GXX459083:GXX459102 HHT459083:HHT459102 HRP459083:HRP459102 IBL459083:IBL459102 ILH459083:ILH459102 IVD459083:IVD459102 JEZ459083:JEZ459102 JOV459083:JOV459102 JYR459083:JYR459102 KIN459083:KIN459102 KSJ459083:KSJ459102 LCF459083:LCF459102 LMB459083:LMB459102 LVX459083:LVX459102 MFT459083:MFT459102 MPP459083:MPP459102 MZL459083:MZL459102 NJH459083:NJH459102 NTD459083:NTD459102 OCZ459083:OCZ459102 OMV459083:OMV459102 OWR459083:OWR459102 PGN459083:PGN459102 PQJ459083:PQJ459102 QAF459083:QAF459102 QKB459083:QKB459102 QTX459083:QTX459102 RDT459083:RDT459102 RNP459083:RNP459102 RXL459083:RXL459102 SHH459083:SHH459102 SRD459083:SRD459102 TAZ459083:TAZ459102 TKV459083:TKV459102 TUR459083:TUR459102 UEN459083:UEN459102 UOJ459083:UOJ459102 UYF459083:UYF459102 VIB459083:VIB459102 VRX459083:VRX459102 WBT459083:WBT459102 WLP459083:WLP459102 WVL459083:WVL459102 N524619:N524638 IZ524619:IZ524638 SV524619:SV524638 ACR524619:ACR524638 AMN524619:AMN524638 AWJ524619:AWJ524638 BGF524619:BGF524638 BQB524619:BQB524638 BZX524619:BZX524638 CJT524619:CJT524638 CTP524619:CTP524638 DDL524619:DDL524638 DNH524619:DNH524638 DXD524619:DXD524638 EGZ524619:EGZ524638 EQV524619:EQV524638 FAR524619:FAR524638 FKN524619:FKN524638 FUJ524619:FUJ524638 GEF524619:GEF524638 GOB524619:GOB524638 GXX524619:GXX524638 HHT524619:HHT524638 HRP524619:HRP524638 IBL524619:IBL524638 ILH524619:ILH524638 IVD524619:IVD524638 JEZ524619:JEZ524638 JOV524619:JOV524638 JYR524619:JYR524638 KIN524619:KIN524638 KSJ524619:KSJ524638 LCF524619:LCF524638 LMB524619:LMB524638 LVX524619:LVX524638 MFT524619:MFT524638 MPP524619:MPP524638 MZL524619:MZL524638 NJH524619:NJH524638 NTD524619:NTD524638 OCZ524619:OCZ524638 OMV524619:OMV524638 OWR524619:OWR524638 PGN524619:PGN524638 PQJ524619:PQJ524638 QAF524619:QAF524638 QKB524619:QKB524638 QTX524619:QTX524638 RDT524619:RDT524638 RNP524619:RNP524638 RXL524619:RXL524638 SHH524619:SHH524638 SRD524619:SRD524638 TAZ524619:TAZ524638 TKV524619:TKV524638 TUR524619:TUR524638 UEN524619:UEN524638 UOJ524619:UOJ524638 UYF524619:UYF524638 VIB524619:VIB524638 VRX524619:VRX524638 WBT524619:WBT524638 WLP524619:WLP524638 WVL524619:WVL524638 N590155:N590174 IZ590155:IZ590174 SV590155:SV590174 ACR590155:ACR590174 AMN590155:AMN590174 AWJ590155:AWJ590174 BGF590155:BGF590174 BQB590155:BQB590174 BZX590155:BZX590174 CJT590155:CJT590174 CTP590155:CTP590174 DDL590155:DDL590174 DNH590155:DNH590174 DXD590155:DXD590174 EGZ590155:EGZ590174 EQV590155:EQV590174 FAR590155:FAR590174 FKN590155:FKN590174 FUJ590155:FUJ590174 GEF590155:GEF590174 GOB590155:GOB590174 GXX590155:GXX590174 HHT590155:HHT590174 HRP590155:HRP590174 IBL590155:IBL590174 ILH590155:ILH590174 IVD590155:IVD590174 JEZ590155:JEZ590174 JOV590155:JOV590174 JYR590155:JYR590174 KIN590155:KIN590174 KSJ590155:KSJ590174 LCF590155:LCF590174 LMB590155:LMB590174 LVX590155:LVX590174 MFT590155:MFT590174 MPP590155:MPP590174 MZL590155:MZL590174 NJH590155:NJH590174 NTD590155:NTD590174 OCZ590155:OCZ590174 OMV590155:OMV590174 OWR590155:OWR590174 PGN590155:PGN590174 PQJ590155:PQJ590174 QAF590155:QAF590174 QKB590155:QKB590174 QTX590155:QTX590174 RDT590155:RDT590174 RNP590155:RNP590174 RXL590155:RXL590174 SHH590155:SHH590174 SRD590155:SRD590174 TAZ590155:TAZ590174 TKV590155:TKV590174 TUR590155:TUR590174 UEN590155:UEN590174 UOJ590155:UOJ590174 UYF590155:UYF590174 VIB590155:VIB590174 VRX590155:VRX590174 WBT590155:WBT590174 WLP590155:WLP590174 WVL590155:WVL590174 N655691:N655710 IZ655691:IZ655710 SV655691:SV655710 ACR655691:ACR655710 AMN655691:AMN655710 AWJ655691:AWJ655710 BGF655691:BGF655710 BQB655691:BQB655710 BZX655691:BZX655710 CJT655691:CJT655710 CTP655691:CTP655710 DDL655691:DDL655710 DNH655691:DNH655710 DXD655691:DXD655710 EGZ655691:EGZ655710 EQV655691:EQV655710 FAR655691:FAR655710 FKN655691:FKN655710 FUJ655691:FUJ655710 GEF655691:GEF655710 GOB655691:GOB655710 GXX655691:GXX655710 HHT655691:HHT655710 HRP655691:HRP655710 IBL655691:IBL655710 ILH655691:ILH655710 IVD655691:IVD655710 JEZ655691:JEZ655710 JOV655691:JOV655710 JYR655691:JYR655710 KIN655691:KIN655710 KSJ655691:KSJ655710 LCF655691:LCF655710 LMB655691:LMB655710 LVX655691:LVX655710 MFT655691:MFT655710 MPP655691:MPP655710 MZL655691:MZL655710 NJH655691:NJH655710 NTD655691:NTD655710 OCZ655691:OCZ655710 OMV655691:OMV655710 OWR655691:OWR655710 PGN655691:PGN655710 PQJ655691:PQJ655710 QAF655691:QAF655710 QKB655691:QKB655710 QTX655691:QTX655710 RDT655691:RDT655710 RNP655691:RNP655710 RXL655691:RXL655710 SHH655691:SHH655710 SRD655691:SRD655710 TAZ655691:TAZ655710 TKV655691:TKV655710 TUR655691:TUR655710 UEN655691:UEN655710 UOJ655691:UOJ655710 UYF655691:UYF655710 VIB655691:VIB655710 VRX655691:VRX655710 WBT655691:WBT655710 WLP655691:WLP655710 WVL655691:WVL655710 N721227:N721246 IZ721227:IZ721246 SV721227:SV721246 ACR721227:ACR721246 AMN721227:AMN721246 AWJ721227:AWJ721246 BGF721227:BGF721246 BQB721227:BQB721246 BZX721227:BZX721246 CJT721227:CJT721246 CTP721227:CTP721246 DDL721227:DDL721246 DNH721227:DNH721246 DXD721227:DXD721246 EGZ721227:EGZ721246 EQV721227:EQV721246 FAR721227:FAR721246 FKN721227:FKN721246 FUJ721227:FUJ721246 GEF721227:GEF721246 GOB721227:GOB721246 GXX721227:GXX721246 HHT721227:HHT721246 HRP721227:HRP721246 IBL721227:IBL721246 ILH721227:ILH721246 IVD721227:IVD721246 JEZ721227:JEZ721246 JOV721227:JOV721246 JYR721227:JYR721246 KIN721227:KIN721246 KSJ721227:KSJ721246 LCF721227:LCF721246 LMB721227:LMB721246 LVX721227:LVX721246 MFT721227:MFT721246 MPP721227:MPP721246 MZL721227:MZL721246 NJH721227:NJH721246 NTD721227:NTD721246 OCZ721227:OCZ721246 OMV721227:OMV721246 OWR721227:OWR721246 PGN721227:PGN721246 PQJ721227:PQJ721246 QAF721227:QAF721246 QKB721227:QKB721246 QTX721227:QTX721246 RDT721227:RDT721246 RNP721227:RNP721246 RXL721227:RXL721246 SHH721227:SHH721246 SRD721227:SRD721246 TAZ721227:TAZ721246 TKV721227:TKV721246 TUR721227:TUR721246 UEN721227:UEN721246 UOJ721227:UOJ721246 UYF721227:UYF721246 VIB721227:VIB721246 VRX721227:VRX721246 WBT721227:WBT721246 WLP721227:WLP721246 WVL721227:WVL721246 N786763:N786782 IZ786763:IZ786782 SV786763:SV786782 ACR786763:ACR786782 AMN786763:AMN786782 AWJ786763:AWJ786782 BGF786763:BGF786782 BQB786763:BQB786782 BZX786763:BZX786782 CJT786763:CJT786782 CTP786763:CTP786782 DDL786763:DDL786782 DNH786763:DNH786782 DXD786763:DXD786782 EGZ786763:EGZ786782 EQV786763:EQV786782 FAR786763:FAR786782 FKN786763:FKN786782 FUJ786763:FUJ786782 GEF786763:GEF786782 GOB786763:GOB786782 GXX786763:GXX786782 HHT786763:HHT786782 HRP786763:HRP786782 IBL786763:IBL786782 ILH786763:ILH786782 IVD786763:IVD786782 JEZ786763:JEZ786782 JOV786763:JOV786782 JYR786763:JYR786782 KIN786763:KIN786782 KSJ786763:KSJ786782 LCF786763:LCF786782 LMB786763:LMB786782 LVX786763:LVX786782 MFT786763:MFT786782 MPP786763:MPP786782 MZL786763:MZL786782 NJH786763:NJH786782 NTD786763:NTD786782 OCZ786763:OCZ786782 OMV786763:OMV786782 OWR786763:OWR786782 PGN786763:PGN786782 PQJ786763:PQJ786782 QAF786763:QAF786782 QKB786763:QKB786782 QTX786763:QTX786782 RDT786763:RDT786782 RNP786763:RNP786782 RXL786763:RXL786782 SHH786763:SHH786782 SRD786763:SRD786782 TAZ786763:TAZ786782 TKV786763:TKV786782 TUR786763:TUR786782 UEN786763:UEN786782 UOJ786763:UOJ786782 UYF786763:UYF786782 VIB786763:VIB786782 VRX786763:VRX786782 WBT786763:WBT786782 WLP786763:WLP786782 WVL786763:WVL786782 N852299:N852318 IZ852299:IZ852318 SV852299:SV852318 ACR852299:ACR852318 AMN852299:AMN852318 AWJ852299:AWJ852318 BGF852299:BGF852318 BQB852299:BQB852318 BZX852299:BZX852318 CJT852299:CJT852318 CTP852299:CTP852318 DDL852299:DDL852318 DNH852299:DNH852318 DXD852299:DXD852318 EGZ852299:EGZ852318 EQV852299:EQV852318 FAR852299:FAR852318 FKN852299:FKN852318 FUJ852299:FUJ852318 GEF852299:GEF852318 GOB852299:GOB852318 GXX852299:GXX852318 HHT852299:HHT852318 HRP852299:HRP852318 IBL852299:IBL852318 ILH852299:ILH852318 IVD852299:IVD852318 JEZ852299:JEZ852318 JOV852299:JOV852318 JYR852299:JYR852318 KIN852299:KIN852318 KSJ852299:KSJ852318 LCF852299:LCF852318 LMB852299:LMB852318 LVX852299:LVX852318 MFT852299:MFT852318 MPP852299:MPP852318 MZL852299:MZL852318 NJH852299:NJH852318 NTD852299:NTD852318 OCZ852299:OCZ852318 OMV852299:OMV852318 OWR852299:OWR852318 PGN852299:PGN852318 PQJ852299:PQJ852318 QAF852299:QAF852318 QKB852299:QKB852318 QTX852299:QTX852318 RDT852299:RDT852318 RNP852299:RNP852318 RXL852299:RXL852318 SHH852299:SHH852318 SRD852299:SRD852318 TAZ852299:TAZ852318 TKV852299:TKV852318 TUR852299:TUR852318 UEN852299:UEN852318 UOJ852299:UOJ852318 UYF852299:UYF852318 VIB852299:VIB852318 VRX852299:VRX852318 WBT852299:WBT852318 WLP852299:WLP852318 WVL852299:WVL852318 N917835:N917854 IZ917835:IZ917854 SV917835:SV917854 ACR917835:ACR917854 AMN917835:AMN917854 AWJ917835:AWJ917854 BGF917835:BGF917854 BQB917835:BQB917854 BZX917835:BZX917854 CJT917835:CJT917854 CTP917835:CTP917854 DDL917835:DDL917854 DNH917835:DNH917854 DXD917835:DXD917854 EGZ917835:EGZ917854 EQV917835:EQV917854 FAR917835:FAR917854 FKN917835:FKN917854 FUJ917835:FUJ917854 GEF917835:GEF917854 GOB917835:GOB917854 GXX917835:GXX917854 HHT917835:HHT917854 HRP917835:HRP917854 IBL917835:IBL917854 ILH917835:ILH917854 IVD917835:IVD917854 JEZ917835:JEZ917854 JOV917835:JOV917854 JYR917835:JYR917854 KIN917835:KIN917854 KSJ917835:KSJ917854 LCF917835:LCF917854 LMB917835:LMB917854 LVX917835:LVX917854 MFT917835:MFT917854 MPP917835:MPP917854 MZL917835:MZL917854 NJH917835:NJH917854 NTD917835:NTD917854 OCZ917835:OCZ917854 OMV917835:OMV917854 OWR917835:OWR917854 PGN917835:PGN917854 PQJ917835:PQJ917854 QAF917835:QAF917854 QKB917835:QKB917854 QTX917835:QTX917854 RDT917835:RDT917854 RNP917835:RNP917854 RXL917835:RXL917854 SHH917835:SHH917854 SRD917835:SRD917854 TAZ917835:TAZ917854 TKV917835:TKV917854 TUR917835:TUR917854 UEN917835:UEN917854 UOJ917835:UOJ917854 UYF917835:UYF917854 VIB917835:VIB917854 VRX917835:VRX917854 WBT917835:WBT917854 WLP917835:WLP917854 WVL917835:WVL917854 N983371:N983390 IZ983371:IZ983390 SV983371:SV983390 ACR983371:ACR983390 AMN983371:AMN983390 AWJ983371:AWJ983390 BGF983371:BGF983390 BQB983371:BQB983390 BZX983371:BZX983390 CJT983371:CJT983390 CTP983371:CTP983390 DDL983371:DDL983390 DNH983371:DNH983390 DXD983371:DXD983390 EGZ983371:EGZ983390 EQV983371:EQV983390 FAR983371:FAR983390 FKN983371:FKN983390 FUJ983371:FUJ983390 GEF983371:GEF983390 GOB983371:GOB983390 GXX983371:GXX983390 HHT983371:HHT983390 HRP983371:HRP983390 IBL983371:IBL983390 ILH983371:ILH983390 IVD983371:IVD983390 JEZ983371:JEZ983390 JOV983371:JOV983390 JYR983371:JYR983390 KIN983371:KIN983390 KSJ983371:KSJ983390 LCF983371:LCF983390 LMB983371:LMB983390 LVX983371:LVX983390 MFT983371:MFT983390 MPP983371:MPP983390 MZL983371:MZL983390 NJH983371:NJH983390 NTD983371:NTD983390 OCZ983371:OCZ983390 OMV983371:OMV983390 OWR983371:OWR983390 PGN983371:PGN983390 PQJ983371:PQJ983390 QAF983371:QAF983390 QKB983371:QKB983390 QTX983371:QTX983390 RDT983371:RDT983390 RNP983371:RNP983390 RXL983371:RXL983390 SHH983371:SHH983390 SRD983371:SRD983390 TAZ983371:TAZ983390 TKV983371:TKV983390 TUR983371:TUR983390 UEN983371:UEN983390 UOJ983371:UOJ983390 UYF983371:UYF983390 VIB983371:VIB983390 VRX983371:VRX983390 WBT983371:WBT983390 WLP983371:WLP983390 WVL983371:WVL983390 JH65867:JH65886 TD65867:TD65886 ACZ65867:ACZ65886 AMV65867:AMV65886 AWR65867:AWR65886 BGN65867:BGN65886 BQJ65867:BQJ65886 CAF65867:CAF65886 CKB65867:CKB65886 CTX65867:CTX65886 DDT65867:DDT65886 DNP65867:DNP65886 DXL65867:DXL65886 EHH65867:EHH65886 ERD65867:ERD65886 FAZ65867:FAZ65886 FKV65867:FKV65886 FUR65867:FUR65886 GEN65867:GEN65886 GOJ65867:GOJ65886 GYF65867:GYF65886 HIB65867:HIB65886 HRX65867:HRX65886 IBT65867:IBT65886 ILP65867:ILP65886 IVL65867:IVL65886 JFH65867:JFH65886 JPD65867:JPD65886 JYZ65867:JYZ65886 KIV65867:KIV65886 KSR65867:KSR65886 LCN65867:LCN65886 LMJ65867:LMJ65886 LWF65867:LWF65886 MGB65867:MGB65886 MPX65867:MPX65886 MZT65867:MZT65886 NJP65867:NJP65886 NTL65867:NTL65886 ODH65867:ODH65886 OND65867:OND65886 OWZ65867:OWZ65886 PGV65867:PGV65886 PQR65867:PQR65886 QAN65867:QAN65886 QKJ65867:QKJ65886 QUF65867:QUF65886 REB65867:REB65886 RNX65867:RNX65886 RXT65867:RXT65886 SHP65867:SHP65886 SRL65867:SRL65886 TBH65867:TBH65886 TLD65867:TLD65886 TUZ65867:TUZ65886 UEV65867:UEV65886 UOR65867:UOR65886 UYN65867:UYN65886 VIJ65867:VIJ65886 VSF65867:VSF65886 WCB65867:WCB65886 WLX65867:WLX65886 WVT65867:WVT65886 JH131403:JH131422 TD131403:TD131422 ACZ131403:ACZ131422 AMV131403:AMV131422 AWR131403:AWR131422 BGN131403:BGN131422 BQJ131403:BQJ131422 CAF131403:CAF131422 CKB131403:CKB131422 CTX131403:CTX131422 DDT131403:DDT131422 DNP131403:DNP131422 DXL131403:DXL131422 EHH131403:EHH131422 ERD131403:ERD131422 FAZ131403:FAZ131422 FKV131403:FKV131422 FUR131403:FUR131422 GEN131403:GEN131422 GOJ131403:GOJ131422 GYF131403:GYF131422 HIB131403:HIB131422 HRX131403:HRX131422 IBT131403:IBT131422 ILP131403:ILP131422 IVL131403:IVL131422 JFH131403:JFH131422 JPD131403:JPD131422 JYZ131403:JYZ131422 KIV131403:KIV131422 KSR131403:KSR131422 LCN131403:LCN131422 LMJ131403:LMJ131422 LWF131403:LWF131422 MGB131403:MGB131422 MPX131403:MPX131422 MZT131403:MZT131422 NJP131403:NJP131422 NTL131403:NTL131422 ODH131403:ODH131422 OND131403:OND131422 OWZ131403:OWZ131422 PGV131403:PGV131422 PQR131403:PQR131422 QAN131403:QAN131422 QKJ131403:QKJ131422 QUF131403:QUF131422 REB131403:REB131422 RNX131403:RNX131422 RXT131403:RXT131422 SHP131403:SHP131422 SRL131403:SRL131422 TBH131403:TBH131422 TLD131403:TLD131422 TUZ131403:TUZ131422 UEV131403:UEV131422 UOR131403:UOR131422 UYN131403:UYN131422 VIJ131403:VIJ131422 VSF131403:VSF131422 WCB131403:WCB131422 WLX131403:WLX131422 WVT131403:WVT131422 JH196939:JH196958 TD196939:TD196958 ACZ196939:ACZ196958 AMV196939:AMV196958 AWR196939:AWR196958 BGN196939:BGN196958 BQJ196939:BQJ196958 CAF196939:CAF196958 CKB196939:CKB196958 CTX196939:CTX196958 DDT196939:DDT196958 DNP196939:DNP196958 DXL196939:DXL196958 EHH196939:EHH196958 ERD196939:ERD196958 FAZ196939:FAZ196958 FKV196939:FKV196958 FUR196939:FUR196958 GEN196939:GEN196958 GOJ196939:GOJ196958 GYF196939:GYF196958 HIB196939:HIB196958 HRX196939:HRX196958 IBT196939:IBT196958 ILP196939:ILP196958 IVL196939:IVL196958 JFH196939:JFH196958 JPD196939:JPD196958 JYZ196939:JYZ196958 KIV196939:KIV196958 KSR196939:KSR196958 LCN196939:LCN196958 LMJ196939:LMJ196958 LWF196939:LWF196958 MGB196939:MGB196958 MPX196939:MPX196958 MZT196939:MZT196958 NJP196939:NJP196958 NTL196939:NTL196958 ODH196939:ODH196958 OND196939:OND196958 OWZ196939:OWZ196958 PGV196939:PGV196958 PQR196939:PQR196958 QAN196939:QAN196958 QKJ196939:QKJ196958 QUF196939:QUF196958 REB196939:REB196958 RNX196939:RNX196958 RXT196939:RXT196958 SHP196939:SHP196958 SRL196939:SRL196958 TBH196939:TBH196958 TLD196939:TLD196958 TUZ196939:TUZ196958 UEV196939:UEV196958 UOR196939:UOR196958 UYN196939:UYN196958 VIJ196939:VIJ196958 VSF196939:VSF196958 WCB196939:WCB196958 WLX196939:WLX196958 WVT196939:WVT196958 JH262475:JH262494 TD262475:TD262494 ACZ262475:ACZ262494 AMV262475:AMV262494 AWR262475:AWR262494 BGN262475:BGN262494 BQJ262475:BQJ262494 CAF262475:CAF262494 CKB262475:CKB262494 CTX262475:CTX262494 DDT262475:DDT262494 DNP262475:DNP262494 DXL262475:DXL262494 EHH262475:EHH262494 ERD262475:ERD262494 FAZ262475:FAZ262494 FKV262475:FKV262494 FUR262475:FUR262494 GEN262475:GEN262494 GOJ262475:GOJ262494 GYF262475:GYF262494 HIB262475:HIB262494 HRX262475:HRX262494 IBT262475:IBT262494 ILP262475:ILP262494 IVL262475:IVL262494 JFH262475:JFH262494 JPD262475:JPD262494 JYZ262475:JYZ262494 KIV262475:KIV262494 KSR262475:KSR262494 LCN262475:LCN262494 LMJ262475:LMJ262494 LWF262475:LWF262494 MGB262475:MGB262494 MPX262475:MPX262494 MZT262475:MZT262494 NJP262475:NJP262494 NTL262475:NTL262494 ODH262475:ODH262494 OND262475:OND262494 OWZ262475:OWZ262494 PGV262475:PGV262494 PQR262475:PQR262494 QAN262475:QAN262494 QKJ262475:QKJ262494 QUF262475:QUF262494 REB262475:REB262494 RNX262475:RNX262494 RXT262475:RXT262494 SHP262475:SHP262494 SRL262475:SRL262494 TBH262475:TBH262494 TLD262475:TLD262494 TUZ262475:TUZ262494 UEV262475:UEV262494 UOR262475:UOR262494 UYN262475:UYN262494 VIJ262475:VIJ262494 VSF262475:VSF262494 WCB262475:WCB262494 WLX262475:WLX262494 WVT262475:WVT262494 JH328011:JH328030 TD328011:TD328030 ACZ328011:ACZ328030 AMV328011:AMV328030 AWR328011:AWR328030 BGN328011:BGN328030 BQJ328011:BQJ328030 CAF328011:CAF328030 CKB328011:CKB328030 CTX328011:CTX328030 DDT328011:DDT328030 DNP328011:DNP328030 DXL328011:DXL328030 EHH328011:EHH328030 ERD328011:ERD328030 FAZ328011:FAZ328030 FKV328011:FKV328030 FUR328011:FUR328030 GEN328011:GEN328030 GOJ328011:GOJ328030 GYF328011:GYF328030 HIB328011:HIB328030 HRX328011:HRX328030 IBT328011:IBT328030 ILP328011:ILP328030 IVL328011:IVL328030 JFH328011:JFH328030 JPD328011:JPD328030 JYZ328011:JYZ328030 KIV328011:KIV328030 KSR328011:KSR328030 LCN328011:LCN328030 LMJ328011:LMJ328030 LWF328011:LWF328030 MGB328011:MGB328030 MPX328011:MPX328030 MZT328011:MZT328030 NJP328011:NJP328030 NTL328011:NTL328030 ODH328011:ODH328030 OND328011:OND328030 OWZ328011:OWZ328030 PGV328011:PGV328030 PQR328011:PQR328030 QAN328011:QAN328030 QKJ328011:QKJ328030 QUF328011:QUF328030 REB328011:REB328030 RNX328011:RNX328030 RXT328011:RXT328030 SHP328011:SHP328030 SRL328011:SRL328030 TBH328011:TBH328030 TLD328011:TLD328030 TUZ328011:TUZ328030 UEV328011:UEV328030 UOR328011:UOR328030 UYN328011:UYN328030 VIJ328011:VIJ328030 VSF328011:VSF328030 WCB328011:WCB328030 WLX328011:WLX328030 WVT328011:WVT328030 JH393547:JH393566 TD393547:TD393566 ACZ393547:ACZ393566 AMV393547:AMV393566 AWR393547:AWR393566 BGN393547:BGN393566 BQJ393547:BQJ393566 CAF393547:CAF393566 CKB393547:CKB393566 CTX393547:CTX393566 DDT393547:DDT393566 DNP393547:DNP393566 DXL393547:DXL393566 EHH393547:EHH393566 ERD393547:ERD393566 FAZ393547:FAZ393566 FKV393547:FKV393566 FUR393547:FUR393566 GEN393547:GEN393566 GOJ393547:GOJ393566 GYF393547:GYF393566 HIB393547:HIB393566 HRX393547:HRX393566 IBT393547:IBT393566 ILP393547:ILP393566 IVL393547:IVL393566 JFH393547:JFH393566 JPD393547:JPD393566 JYZ393547:JYZ393566 KIV393547:KIV393566 KSR393547:KSR393566 LCN393547:LCN393566 LMJ393547:LMJ393566 LWF393547:LWF393566 MGB393547:MGB393566 MPX393547:MPX393566 MZT393547:MZT393566 NJP393547:NJP393566 NTL393547:NTL393566 ODH393547:ODH393566 OND393547:OND393566 OWZ393547:OWZ393566 PGV393547:PGV393566 PQR393547:PQR393566 QAN393547:QAN393566 QKJ393547:QKJ393566 QUF393547:QUF393566 REB393547:REB393566 RNX393547:RNX393566 RXT393547:RXT393566 SHP393547:SHP393566 SRL393547:SRL393566 TBH393547:TBH393566 TLD393547:TLD393566 TUZ393547:TUZ393566 UEV393547:UEV393566 UOR393547:UOR393566 UYN393547:UYN393566 VIJ393547:VIJ393566 VSF393547:VSF393566 WCB393547:WCB393566 WLX393547:WLX393566 WVT393547:WVT393566 JH459083:JH459102 TD459083:TD459102 ACZ459083:ACZ459102 AMV459083:AMV459102 AWR459083:AWR459102 BGN459083:BGN459102 BQJ459083:BQJ459102 CAF459083:CAF459102 CKB459083:CKB459102 CTX459083:CTX459102 DDT459083:DDT459102 DNP459083:DNP459102 DXL459083:DXL459102 EHH459083:EHH459102 ERD459083:ERD459102 FAZ459083:FAZ459102 FKV459083:FKV459102 FUR459083:FUR459102 GEN459083:GEN459102 GOJ459083:GOJ459102 GYF459083:GYF459102 HIB459083:HIB459102 HRX459083:HRX459102 IBT459083:IBT459102 ILP459083:ILP459102 IVL459083:IVL459102 JFH459083:JFH459102 JPD459083:JPD459102 JYZ459083:JYZ459102 KIV459083:KIV459102 KSR459083:KSR459102 LCN459083:LCN459102 LMJ459083:LMJ459102 LWF459083:LWF459102 MGB459083:MGB459102 MPX459083:MPX459102 MZT459083:MZT459102 NJP459083:NJP459102 NTL459083:NTL459102 ODH459083:ODH459102 OND459083:OND459102 OWZ459083:OWZ459102 PGV459083:PGV459102 PQR459083:PQR459102 QAN459083:QAN459102 QKJ459083:QKJ459102 QUF459083:QUF459102 REB459083:REB459102 RNX459083:RNX459102 RXT459083:RXT459102 SHP459083:SHP459102 SRL459083:SRL459102 TBH459083:TBH459102 TLD459083:TLD459102 TUZ459083:TUZ459102 UEV459083:UEV459102 UOR459083:UOR459102 UYN459083:UYN459102 VIJ459083:VIJ459102 VSF459083:VSF459102 WCB459083:WCB459102 WLX459083:WLX459102 WVT459083:WVT459102 JH524619:JH524638 TD524619:TD524638 ACZ524619:ACZ524638 AMV524619:AMV524638 AWR524619:AWR524638 BGN524619:BGN524638 BQJ524619:BQJ524638 CAF524619:CAF524638 CKB524619:CKB524638 CTX524619:CTX524638 DDT524619:DDT524638 DNP524619:DNP524638 DXL524619:DXL524638 EHH524619:EHH524638 ERD524619:ERD524638 FAZ524619:FAZ524638 FKV524619:FKV524638 FUR524619:FUR524638 GEN524619:GEN524638 GOJ524619:GOJ524638 GYF524619:GYF524638 HIB524619:HIB524638 HRX524619:HRX524638 IBT524619:IBT524638 ILP524619:ILP524638 IVL524619:IVL524638 JFH524619:JFH524638 JPD524619:JPD524638 JYZ524619:JYZ524638 KIV524619:KIV524638 KSR524619:KSR524638 LCN524619:LCN524638 LMJ524619:LMJ524638 LWF524619:LWF524638 MGB524619:MGB524638 MPX524619:MPX524638 MZT524619:MZT524638 NJP524619:NJP524638 NTL524619:NTL524638 ODH524619:ODH524638 OND524619:OND524638 OWZ524619:OWZ524638 PGV524619:PGV524638 PQR524619:PQR524638 QAN524619:QAN524638 QKJ524619:QKJ524638 QUF524619:QUF524638 REB524619:REB524638 RNX524619:RNX524638 RXT524619:RXT524638 SHP524619:SHP524638 SRL524619:SRL524638 TBH524619:TBH524638 TLD524619:TLD524638 TUZ524619:TUZ524638 UEV524619:UEV524638 UOR524619:UOR524638 UYN524619:UYN524638 VIJ524619:VIJ524638 VSF524619:VSF524638 WCB524619:WCB524638 WLX524619:WLX524638 WVT524619:WVT524638 JH590155:JH590174 TD590155:TD590174 ACZ590155:ACZ590174 AMV590155:AMV590174 AWR590155:AWR590174 BGN590155:BGN590174 BQJ590155:BQJ590174 CAF590155:CAF590174 CKB590155:CKB590174 CTX590155:CTX590174 DDT590155:DDT590174 DNP590155:DNP590174 DXL590155:DXL590174 EHH590155:EHH590174 ERD590155:ERD590174 FAZ590155:FAZ590174 FKV590155:FKV590174 FUR590155:FUR590174 GEN590155:GEN590174 GOJ590155:GOJ590174 GYF590155:GYF590174 HIB590155:HIB590174 HRX590155:HRX590174 IBT590155:IBT590174 ILP590155:ILP590174 IVL590155:IVL590174 JFH590155:JFH590174 JPD590155:JPD590174 JYZ590155:JYZ590174 KIV590155:KIV590174 KSR590155:KSR590174 LCN590155:LCN590174 LMJ590155:LMJ590174 LWF590155:LWF590174 MGB590155:MGB590174 MPX590155:MPX590174 MZT590155:MZT590174 NJP590155:NJP590174 NTL590155:NTL590174 ODH590155:ODH590174 OND590155:OND590174 OWZ590155:OWZ590174 PGV590155:PGV590174 PQR590155:PQR590174 QAN590155:QAN590174 QKJ590155:QKJ590174 QUF590155:QUF590174 REB590155:REB590174 RNX590155:RNX590174 RXT590155:RXT590174 SHP590155:SHP590174 SRL590155:SRL590174 TBH590155:TBH590174 TLD590155:TLD590174 TUZ590155:TUZ590174 UEV590155:UEV590174 UOR590155:UOR590174 UYN590155:UYN590174 VIJ590155:VIJ590174 VSF590155:VSF590174 WCB590155:WCB590174 WLX590155:WLX590174 WVT590155:WVT590174 JH655691:JH655710 TD655691:TD655710 ACZ655691:ACZ655710 AMV655691:AMV655710 AWR655691:AWR655710 BGN655691:BGN655710 BQJ655691:BQJ655710 CAF655691:CAF655710 CKB655691:CKB655710 CTX655691:CTX655710 DDT655691:DDT655710 DNP655691:DNP655710 DXL655691:DXL655710 EHH655691:EHH655710 ERD655691:ERD655710 FAZ655691:FAZ655710 FKV655691:FKV655710 FUR655691:FUR655710 GEN655691:GEN655710 GOJ655691:GOJ655710 GYF655691:GYF655710 HIB655691:HIB655710 HRX655691:HRX655710 IBT655691:IBT655710 ILP655691:ILP655710 IVL655691:IVL655710 JFH655691:JFH655710 JPD655691:JPD655710 JYZ655691:JYZ655710 KIV655691:KIV655710 KSR655691:KSR655710 LCN655691:LCN655710 LMJ655691:LMJ655710 LWF655691:LWF655710 MGB655691:MGB655710 MPX655691:MPX655710 MZT655691:MZT655710 NJP655691:NJP655710 NTL655691:NTL655710 ODH655691:ODH655710 OND655691:OND655710 OWZ655691:OWZ655710 PGV655691:PGV655710 PQR655691:PQR655710 QAN655691:QAN655710 QKJ655691:QKJ655710 QUF655691:QUF655710 REB655691:REB655710 RNX655691:RNX655710 RXT655691:RXT655710 SHP655691:SHP655710 SRL655691:SRL655710 TBH655691:TBH655710 TLD655691:TLD655710 TUZ655691:TUZ655710 UEV655691:UEV655710 UOR655691:UOR655710 UYN655691:UYN655710 VIJ655691:VIJ655710 VSF655691:VSF655710 WCB655691:WCB655710 WLX655691:WLX655710 WVT655691:WVT655710 JH721227:JH721246 TD721227:TD721246 ACZ721227:ACZ721246 AMV721227:AMV721246 AWR721227:AWR721246 BGN721227:BGN721246 BQJ721227:BQJ721246 CAF721227:CAF721246 CKB721227:CKB721246 CTX721227:CTX721246 DDT721227:DDT721246 DNP721227:DNP721246 DXL721227:DXL721246 EHH721227:EHH721246 ERD721227:ERD721246 FAZ721227:FAZ721246 FKV721227:FKV721246 FUR721227:FUR721246 GEN721227:GEN721246 GOJ721227:GOJ721246 GYF721227:GYF721246 HIB721227:HIB721246 HRX721227:HRX721246 IBT721227:IBT721246 ILP721227:ILP721246 IVL721227:IVL721246 JFH721227:JFH721246 JPD721227:JPD721246 JYZ721227:JYZ721246 KIV721227:KIV721246 KSR721227:KSR721246 LCN721227:LCN721246 LMJ721227:LMJ721246 LWF721227:LWF721246 MGB721227:MGB721246 MPX721227:MPX721246 MZT721227:MZT721246 NJP721227:NJP721246 NTL721227:NTL721246 ODH721227:ODH721246 OND721227:OND721246 OWZ721227:OWZ721246 PGV721227:PGV721246 PQR721227:PQR721246 QAN721227:QAN721246 QKJ721227:QKJ721246 QUF721227:QUF721246 REB721227:REB721246 RNX721227:RNX721246 RXT721227:RXT721246 SHP721227:SHP721246 SRL721227:SRL721246 TBH721227:TBH721246 TLD721227:TLD721246 TUZ721227:TUZ721246 UEV721227:UEV721246 UOR721227:UOR721246 UYN721227:UYN721246 VIJ721227:VIJ721246 VSF721227:VSF721246 WCB721227:WCB721246 WLX721227:WLX721246 WVT721227:WVT721246 JH786763:JH786782 TD786763:TD786782 ACZ786763:ACZ786782 AMV786763:AMV786782 AWR786763:AWR786782 BGN786763:BGN786782 BQJ786763:BQJ786782 CAF786763:CAF786782 CKB786763:CKB786782 CTX786763:CTX786782 DDT786763:DDT786782 DNP786763:DNP786782 DXL786763:DXL786782 EHH786763:EHH786782 ERD786763:ERD786782 FAZ786763:FAZ786782 FKV786763:FKV786782 FUR786763:FUR786782 GEN786763:GEN786782 GOJ786763:GOJ786782 GYF786763:GYF786782 HIB786763:HIB786782 HRX786763:HRX786782 IBT786763:IBT786782 ILP786763:ILP786782 IVL786763:IVL786782 JFH786763:JFH786782 JPD786763:JPD786782 JYZ786763:JYZ786782 KIV786763:KIV786782 KSR786763:KSR786782 LCN786763:LCN786782 LMJ786763:LMJ786782 LWF786763:LWF786782 MGB786763:MGB786782 MPX786763:MPX786782 MZT786763:MZT786782 NJP786763:NJP786782 NTL786763:NTL786782 ODH786763:ODH786782 OND786763:OND786782 OWZ786763:OWZ786782 PGV786763:PGV786782 PQR786763:PQR786782 QAN786763:QAN786782 QKJ786763:QKJ786782 QUF786763:QUF786782 REB786763:REB786782 RNX786763:RNX786782 RXT786763:RXT786782 SHP786763:SHP786782 SRL786763:SRL786782 TBH786763:TBH786782 TLD786763:TLD786782 TUZ786763:TUZ786782 UEV786763:UEV786782 UOR786763:UOR786782 UYN786763:UYN786782 VIJ786763:VIJ786782 VSF786763:VSF786782 WCB786763:WCB786782 WLX786763:WLX786782 WVT786763:WVT786782 JH852299:JH852318 TD852299:TD852318 ACZ852299:ACZ852318 AMV852299:AMV852318 AWR852299:AWR852318 BGN852299:BGN852318 BQJ852299:BQJ852318 CAF852299:CAF852318 CKB852299:CKB852318 CTX852299:CTX852318 DDT852299:DDT852318 DNP852299:DNP852318 DXL852299:DXL852318 EHH852299:EHH852318 ERD852299:ERD852318 FAZ852299:FAZ852318 FKV852299:FKV852318 FUR852299:FUR852318 GEN852299:GEN852318 GOJ852299:GOJ852318 GYF852299:GYF852318 HIB852299:HIB852318 HRX852299:HRX852318 IBT852299:IBT852318 ILP852299:ILP852318 IVL852299:IVL852318 JFH852299:JFH852318 JPD852299:JPD852318 JYZ852299:JYZ852318 KIV852299:KIV852318 KSR852299:KSR852318 LCN852299:LCN852318 LMJ852299:LMJ852318 LWF852299:LWF852318 MGB852299:MGB852318 MPX852299:MPX852318 MZT852299:MZT852318 NJP852299:NJP852318 NTL852299:NTL852318 ODH852299:ODH852318 OND852299:OND852318 OWZ852299:OWZ852318 PGV852299:PGV852318 PQR852299:PQR852318 QAN852299:QAN852318 QKJ852299:QKJ852318 QUF852299:QUF852318 REB852299:REB852318 RNX852299:RNX852318 RXT852299:RXT852318 SHP852299:SHP852318 SRL852299:SRL852318 TBH852299:TBH852318 TLD852299:TLD852318 TUZ852299:TUZ852318 UEV852299:UEV852318 UOR852299:UOR852318 UYN852299:UYN852318 VIJ852299:VIJ852318 VSF852299:VSF852318 WCB852299:WCB852318 WLX852299:WLX852318 WVT852299:WVT852318 JH917835:JH917854 TD917835:TD917854 ACZ917835:ACZ917854 AMV917835:AMV917854 AWR917835:AWR917854 BGN917835:BGN917854 BQJ917835:BQJ917854 CAF917835:CAF917854 CKB917835:CKB917854 CTX917835:CTX917854 DDT917835:DDT917854 DNP917835:DNP917854 DXL917835:DXL917854 EHH917835:EHH917854 ERD917835:ERD917854 FAZ917835:FAZ917854 FKV917835:FKV917854 FUR917835:FUR917854 GEN917835:GEN917854 GOJ917835:GOJ917854 GYF917835:GYF917854 HIB917835:HIB917854 HRX917835:HRX917854 IBT917835:IBT917854 ILP917835:ILP917854 IVL917835:IVL917854 JFH917835:JFH917854 JPD917835:JPD917854 JYZ917835:JYZ917854 KIV917835:KIV917854 KSR917835:KSR917854 LCN917835:LCN917854 LMJ917835:LMJ917854 LWF917835:LWF917854 MGB917835:MGB917854 MPX917835:MPX917854 MZT917835:MZT917854 NJP917835:NJP917854 NTL917835:NTL917854 ODH917835:ODH917854 OND917835:OND917854 OWZ917835:OWZ917854 PGV917835:PGV917854 PQR917835:PQR917854 QAN917835:QAN917854 QKJ917835:QKJ917854 QUF917835:QUF917854 REB917835:REB917854 RNX917835:RNX917854 RXT917835:RXT917854 SHP917835:SHP917854 SRL917835:SRL917854 TBH917835:TBH917854 TLD917835:TLD917854 TUZ917835:TUZ917854 UEV917835:UEV917854 UOR917835:UOR917854 UYN917835:UYN917854 VIJ917835:VIJ917854 VSF917835:VSF917854 WCB917835:WCB917854 WLX917835:WLX917854 WVT917835:WVT917854 JH983371:JH983390 TD983371:TD983390 ACZ983371:ACZ983390 AMV983371:AMV983390 AWR983371:AWR983390 BGN983371:BGN983390 BQJ983371:BQJ983390 CAF983371:CAF983390 CKB983371:CKB983390 CTX983371:CTX983390 DDT983371:DDT983390 DNP983371:DNP983390 DXL983371:DXL983390 EHH983371:EHH983390 ERD983371:ERD983390 FAZ983371:FAZ983390 FKV983371:FKV983390 FUR983371:FUR983390 GEN983371:GEN983390 GOJ983371:GOJ983390 GYF983371:GYF983390 HIB983371:HIB983390 HRX983371:HRX983390 IBT983371:IBT983390 ILP983371:ILP983390 IVL983371:IVL983390 JFH983371:JFH983390 JPD983371:JPD983390 JYZ983371:JYZ983390 KIV983371:KIV983390 KSR983371:KSR983390 LCN983371:LCN983390 LMJ983371:LMJ983390 LWF983371:LWF983390 MGB983371:MGB983390 MPX983371:MPX983390 MZT983371:MZT983390 NJP983371:NJP983390 NTL983371:NTL983390 ODH983371:ODH983390 OND983371:OND983390 OWZ983371:OWZ983390 PGV983371:PGV983390 PQR983371:PQR983390 QAN983371:QAN983390 QKJ983371:QKJ983390 QUF983371:QUF983390 REB983371:REB983390 RNX983371:RNX983390 RXT983371:RXT983390 SHP983371:SHP983390 SRL983371:SRL983390 TBH983371:TBH983390 TLD983371:TLD983390 TUZ983371:TUZ983390 UEV983371:UEV983390 UOR983371:UOR983390 UYN983371:UYN983390 VIJ983371:VIJ983390 VSF983371:VSF983390 WCB983371:WCB983390 WLX983371:WLX983390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205:P374 N14:N374 SX35:SX374 JB35:JB374 WVT35:WVT374 WLX35:WLX374 WCB35:WCB374 VSF35:VSF374 VIJ35:VIJ374 UYN35:UYN374 UOR35:UOR374 UEV35:UEV374 TUZ35:TUZ374 TLD35:TLD374 TBH35:TBH374 SRL35:SRL374 SHP35:SHP374 RXT35:RXT374 RNX35:RNX374 REB35:REB374 QUF35:QUF374 QKJ35:QKJ374 QAN35:QAN374 PQR35:PQR374 PGV35:PGV374 OWZ35:OWZ374 OND35:OND374 ODH35:ODH374 NTL35:NTL374 NJP35:NJP374 MZT35:MZT374 MPX35:MPX374 MGB35:MGB374 LWF35:LWF374 LMJ35:LMJ374 LCN35:LCN374 KSR35:KSR374 KIV35:KIV374 JYZ35:JYZ374 JPD35:JPD374 JFH35:JFH374 IVL35:IVL374 ILP35:ILP374 IBT35:IBT374 HRX35:HRX374 HIB35:HIB374 GYF35:GYF374 GOJ35:GOJ374 GEN35:GEN374 FUR35:FUR374 FKV35:FKV374 FAZ35:FAZ374 ERD35:ERD374 EHH35:EHH374 DXL35:DXL374 DNP35:DNP374 DDT35:DDT374 CTX35:CTX374 CKB35:CKB374 CAF35:CAF374 BQJ35:BQJ374 BGN35:BGN374 AWR35:AWR374 AMV35:AMV374 ACZ35:ACZ374 TD35:TD374 JH35:JH374 WVL35:WVL374 WLP35:WLP374 WBT35:WBT374 VRX35:VRX374 VIB35:VIB374 UYF35:UYF374 UOJ35:UOJ374 UEN35:UEN374 TUR35:TUR374 TKV35:TKV374 TAZ35:TAZ374 SRD35:SRD374 SHH35:SHH374 RXL35:RXL374 RNP35:RNP374 RDT35:RDT374 QTX35:QTX374 QKB35:QKB374 QAF35:QAF374 PQJ35:PQJ374 PGN35:PGN374 OWR35:OWR374 OMV35:OMV374 OCZ35:OCZ374 NTD35:NTD374 NJH35:NJH374 MZL35:MZL374 MPP35:MPP374 MFT35:MFT374 LVX35:LVX374 LMB35:LMB374 LCF35:LCF374 KSJ35:KSJ374 KIN35:KIN374 JYR35:JYR374 JOV35:JOV374 JEZ35:JEZ374 IVD35:IVD374 ILH35:ILH374 IBL35:IBL374 HRP35:HRP374 HHT35:HHT374 GXX35:GXX374 GOB35:GOB374 GEF35:GEF374 FUJ35:FUJ374 FKN35:FKN374 FAR35:FAR374 EQV35:EQV374 EGZ35:EGZ374 DXD35:DXD374 DNH35:DNH374 DDL35:DDL374 CTP35:CTP374 CJT35:CJT374 BZX35:BZX374 BQB35:BQB374 BGF35:BGF374 AWJ35:AWJ374 AMN35:AMN374 ACR35:ACR374 SV35:SV374 IZ35:IZ374 WVQ35:WVQ374 WLU35:WLU374 WBY35:WBY374 VSC35:VSC374 VIG35:VIG374 UYK35:UYK374 UOO35:UOO374 UES35:UES374 TUW35:TUW374 TLA35:TLA374 TBE35:TBE374 SRI35:SRI374 SHM35:SHM374 RXQ35:RXQ374 RNU35:RNU374 RDY35:RDY374 QUC35:QUC374 QKG35:QKG374 QAK35:QAK374 PQO35:PQO374 PGS35:PGS374 OWW35:OWW374 ONA35:ONA374 ODE35:ODE374 NTI35:NTI374 NJM35:NJM374 MZQ35:MZQ374 MPU35:MPU374 MFY35:MFY374 LWC35:LWC374 LMG35:LMG374 LCK35:LCK374 KSO35:KSO374 KIS35:KIS374 JYW35:JYW374 JPA35:JPA374 JFE35:JFE374 IVI35:IVI374 ILM35:ILM374 IBQ35:IBQ374 HRU35:HRU374 HHY35:HHY374 GYC35:GYC374 GOG35:GOG374 GEK35:GEK374 FUO35:FUO374 FKS35:FKS374 FAW35:FAW374 ERA35:ERA374 EHE35:EHE374 DXI35:DXI374 DNM35:DNM374 DDQ35:DDQ374 CTU35:CTU374 CJY35:CJY374 CAC35:CAC374 BQG35:BQG374 BGK35:BGK374 AWO35:AWO374 AMS35:AMS374 ACW35:ACW374 TA35:TA374 JE35:JE374 WVN35:WVN374 WLR35:WLR374 WBV35:WBV374 VRZ35:VRZ374 VID35:VID374 UYH35:UYH374 UOL35:UOL374 UEP35:UEP374 TUT35:TUT374 TKX35:TKX374 TBB35:TBB374 SRF35:SRF374 SHJ35:SHJ374 RXN35:RXN374 RNR35:RNR374 RDV35:RDV374 QTZ35:QTZ374 QKD35:QKD374 QAH35:QAH374 PQL35:PQL374 PGP35:PGP374 OWT35:OWT374 OMX35:OMX374 ODB35:ODB374 NTF35:NTF374 NJJ35:NJJ374 MZN35:MZN374 MPR35:MPR374 MFV35:MFV374 LVZ35:LVZ374 LMD35:LMD374 LCH35:LCH374 KSL35:KSL374 KIP35:KIP374 JYT35:JYT374 JOX35:JOX374 JFB35:JFB374 IVF35:IVF374 ILJ35:ILJ374 IBN35:IBN374 HRR35:HRR374 HHV35:HHV374 GXZ35:GXZ374 GOD35:GOD374 GEH35:GEH374 FUL35:FUL374 FKP35:FKP374 FAT35:FAT374 EQX35:EQX374 EHB35:EHB374 DXF35:DXF374 DNJ35:DNJ374 DDN35:DDN374 CTR35:CTR374 CJV35:CJV374 BZZ35:BZZ374 BQD35:BQD374 BGH35:BGH374 AWL35:AWL374 AMP35:AMP374 ACT35:ACT374 P70:P201" xr:uid="{2A8380C4-E72C-4E87-899B-DD3966EAACEA}">
      <formula1>"$/GJ/Day, $/GJ"</formula1>
    </dataValidation>
    <dataValidation type="list" allowBlank="1" showInputMessage="1" showErrorMessage="1" sqref="WVB983371:WVB983390 D65867:D65886 IP65867:IP65886 SL65867:SL65886 ACH65867:ACH65886 AMD65867:AMD65886 AVZ65867:AVZ65886 BFV65867:BFV65886 BPR65867:BPR65886 BZN65867:BZN65886 CJJ65867:CJJ65886 CTF65867:CTF65886 DDB65867:DDB65886 DMX65867:DMX65886 DWT65867:DWT65886 EGP65867:EGP65886 EQL65867:EQL65886 FAH65867:FAH65886 FKD65867:FKD65886 FTZ65867:FTZ65886 GDV65867:GDV65886 GNR65867:GNR65886 GXN65867:GXN65886 HHJ65867:HHJ65886 HRF65867:HRF65886 IBB65867:IBB65886 IKX65867:IKX65886 IUT65867:IUT65886 JEP65867:JEP65886 JOL65867:JOL65886 JYH65867:JYH65886 KID65867:KID65886 KRZ65867:KRZ65886 LBV65867:LBV65886 LLR65867:LLR65886 LVN65867:LVN65886 MFJ65867:MFJ65886 MPF65867:MPF65886 MZB65867:MZB65886 NIX65867:NIX65886 NST65867:NST65886 OCP65867:OCP65886 OML65867:OML65886 OWH65867:OWH65886 PGD65867:PGD65886 PPZ65867:PPZ65886 PZV65867:PZV65886 QJR65867:QJR65886 QTN65867:QTN65886 RDJ65867:RDJ65886 RNF65867:RNF65886 RXB65867:RXB65886 SGX65867:SGX65886 SQT65867:SQT65886 TAP65867:TAP65886 TKL65867:TKL65886 TUH65867:TUH65886 UED65867:UED65886 UNZ65867:UNZ65886 UXV65867:UXV65886 VHR65867:VHR65886 VRN65867:VRN65886 WBJ65867:WBJ65886 WLF65867:WLF65886 WVB65867:WVB65886 D131403:D131422 IP131403:IP131422 SL131403:SL131422 ACH131403:ACH131422 AMD131403:AMD131422 AVZ131403:AVZ131422 BFV131403:BFV131422 BPR131403:BPR131422 BZN131403:BZN131422 CJJ131403:CJJ131422 CTF131403:CTF131422 DDB131403:DDB131422 DMX131403:DMX131422 DWT131403:DWT131422 EGP131403:EGP131422 EQL131403:EQL131422 FAH131403:FAH131422 FKD131403:FKD131422 FTZ131403:FTZ131422 GDV131403:GDV131422 GNR131403:GNR131422 GXN131403:GXN131422 HHJ131403:HHJ131422 HRF131403:HRF131422 IBB131403:IBB131422 IKX131403:IKX131422 IUT131403:IUT131422 JEP131403:JEP131422 JOL131403:JOL131422 JYH131403:JYH131422 KID131403:KID131422 KRZ131403:KRZ131422 LBV131403:LBV131422 LLR131403:LLR131422 LVN131403:LVN131422 MFJ131403:MFJ131422 MPF131403:MPF131422 MZB131403:MZB131422 NIX131403:NIX131422 NST131403:NST131422 OCP131403:OCP131422 OML131403:OML131422 OWH131403:OWH131422 PGD131403:PGD131422 PPZ131403:PPZ131422 PZV131403:PZV131422 QJR131403:QJR131422 QTN131403:QTN131422 RDJ131403:RDJ131422 RNF131403:RNF131422 RXB131403:RXB131422 SGX131403:SGX131422 SQT131403:SQT131422 TAP131403:TAP131422 TKL131403:TKL131422 TUH131403:TUH131422 UED131403:UED131422 UNZ131403:UNZ131422 UXV131403:UXV131422 VHR131403:VHR131422 VRN131403:VRN131422 WBJ131403:WBJ131422 WLF131403:WLF131422 WVB131403:WVB131422 D196939:D196958 IP196939:IP196958 SL196939:SL196958 ACH196939:ACH196958 AMD196939:AMD196958 AVZ196939:AVZ196958 BFV196939:BFV196958 BPR196939:BPR196958 BZN196939:BZN196958 CJJ196939:CJJ196958 CTF196939:CTF196958 DDB196939:DDB196958 DMX196939:DMX196958 DWT196939:DWT196958 EGP196939:EGP196958 EQL196939:EQL196958 FAH196939:FAH196958 FKD196939:FKD196958 FTZ196939:FTZ196958 GDV196939:GDV196958 GNR196939:GNR196958 GXN196939:GXN196958 HHJ196939:HHJ196958 HRF196939:HRF196958 IBB196939:IBB196958 IKX196939:IKX196958 IUT196939:IUT196958 JEP196939:JEP196958 JOL196939:JOL196958 JYH196939:JYH196958 KID196939:KID196958 KRZ196939:KRZ196958 LBV196939:LBV196958 LLR196939:LLR196958 LVN196939:LVN196958 MFJ196939:MFJ196958 MPF196939:MPF196958 MZB196939:MZB196958 NIX196939:NIX196958 NST196939:NST196958 OCP196939:OCP196958 OML196939:OML196958 OWH196939:OWH196958 PGD196939:PGD196958 PPZ196939:PPZ196958 PZV196939:PZV196958 QJR196939:QJR196958 QTN196939:QTN196958 RDJ196939:RDJ196958 RNF196939:RNF196958 RXB196939:RXB196958 SGX196939:SGX196958 SQT196939:SQT196958 TAP196939:TAP196958 TKL196939:TKL196958 TUH196939:TUH196958 UED196939:UED196958 UNZ196939:UNZ196958 UXV196939:UXV196958 VHR196939:VHR196958 VRN196939:VRN196958 WBJ196939:WBJ196958 WLF196939:WLF196958 WVB196939:WVB196958 D262475:D262494 IP262475:IP262494 SL262475:SL262494 ACH262475:ACH262494 AMD262475:AMD262494 AVZ262475:AVZ262494 BFV262475:BFV262494 BPR262475:BPR262494 BZN262475:BZN262494 CJJ262475:CJJ262494 CTF262475:CTF262494 DDB262475:DDB262494 DMX262475:DMX262494 DWT262475:DWT262494 EGP262475:EGP262494 EQL262475:EQL262494 FAH262475:FAH262494 FKD262475:FKD262494 FTZ262475:FTZ262494 GDV262475:GDV262494 GNR262475:GNR262494 GXN262475:GXN262494 HHJ262475:HHJ262494 HRF262475:HRF262494 IBB262475:IBB262494 IKX262475:IKX262494 IUT262475:IUT262494 JEP262475:JEP262494 JOL262475:JOL262494 JYH262475:JYH262494 KID262475:KID262494 KRZ262475:KRZ262494 LBV262475:LBV262494 LLR262475:LLR262494 LVN262475:LVN262494 MFJ262475:MFJ262494 MPF262475:MPF262494 MZB262475:MZB262494 NIX262475:NIX262494 NST262475:NST262494 OCP262475:OCP262494 OML262475:OML262494 OWH262475:OWH262494 PGD262475:PGD262494 PPZ262475:PPZ262494 PZV262475:PZV262494 QJR262475:QJR262494 QTN262475:QTN262494 RDJ262475:RDJ262494 RNF262475:RNF262494 RXB262475:RXB262494 SGX262475:SGX262494 SQT262475:SQT262494 TAP262475:TAP262494 TKL262475:TKL262494 TUH262475:TUH262494 UED262475:UED262494 UNZ262475:UNZ262494 UXV262475:UXV262494 VHR262475:VHR262494 VRN262475:VRN262494 WBJ262475:WBJ262494 WLF262475:WLF262494 WVB262475:WVB262494 D328011:D328030 IP328011:IP328030 SL328011:SL328030 ACH328011:ACH328030 AMD328011:AMD328030 AVZ328011:AVZ328030 BFV328011:BFV328030 BPR328011:BPR328030 BZN328011:BZN328030 CJJ328011:CJJ328030 CTF328011:CTF328030 DDB328011:DDB328030 DMX328011:DMX328030 DWT328011:DWT328030 EGP328011:EGP328030 EQL328011:EQL328030 FAH328011:FAH328030 FKD328011:FKD328030 FTZ328011:FTZ328030 GDV328011:GDV328030 GNR328011:GNR328030 GXN328011:GXN328030 HHJ328011:HHJ328030 HRF328011:HRF328030 IBB328011:IBB328030 IKX328011:IKX328030 IUT328011:IUT328030 JEP328011:JEP328030 JOL328011:JOL328030 JYH328011:JYH328030 KID328011:KID328030 KRZ328011:KRZ328030 LBV328011:LBV328030 LLR328011:LLR328030 LVN328011:LVN328030 MFJ328011:MFJ328030 MPF328011:MPF328030 MZB328011:MZB328030 NIX328011:NIX328030 NST328011:NST328030 OCP328011:OCP328030 OML328011:OML328030 OWH328011:OWH328030 PGD328011:PGD328030 PPZ328011:PPZ328030 PZV328011:PZV328030 QJR328011:QJR328030 QTN328011:QTN328030 RDJ328011:RDJ328030 RNF328011:RNF328030 RXB328011:RXB328030 SGX328011:SGX328030 SQT328011:SQT328030 TAP328011:TAP328030 TKL328011:TKL328030 TUH328011:TUH328030 UED328011:UED328030 UNZ328011:UNZ328030 UXV328011:UXV328030 VHR328011:VHR328030 VRN328011:VRN328030 WBJ328011:WBJ328030 WLF328011:WLF328030 WVB328011:WVB328030 D393547:D393566 IP393547:IP393566 SL393547:SL393566 ACH393547:ACH393566 AMD393547:AMD393566 AVZ393547:AVZ393566 BFV393547:BFV393566 BPR393547:BPR393566 BZN393547:BZN393566 CJJ393547:CJJ393566 CTF393547:CTF393566 DDB393547:DDB393566 DMX393547:DMX393566 DWT393547:DWT393566 EGP393547:EGP393566 EQL393547:EQL393566 FAH393547:FAH393566 FKD393547:FKD393566 FTZ393547:FTZ393566 GDV393547:GDV393566 GNR393547:GNR393566 GXN393547:GXN393566 HHJ393547:HHJ393566 HRF393547:HRF393566 IBB393547:IBB393566 IKX393547:IKX393566 IUT393547:IUT393566 JEP393547:JEP393566 JOL393547:JOL393566 JYH393547:JYH393566 KID393547:KID393566 KRZ393547:KRZ393566 LBV393547:LBV393566 LLR393547:LLR393566 LVN393547:LVN393566 MFJ393547:MFJ393566 MPF393547:MPF393566 MZB393547:MZB393566 NIX393547:NIX393566 NST393547:NST393566 OCP393547:OCP393566 OML393547:OML393566 OWH393547:OWH393566 PGD393547:PGD393566 PPZ393547:PPZ393566 PZV393547:PZV393566 QJR393547:QJR393566 QTN393547:QTN393566 RDJ393547:RDJ393566 RNF393547:RNF393566 RXB393547:RXB393566 SGX393547:SGX393566 SQT393547:SQT393566 TAP393547:TAP393566 TKL393547:TKL393566 TUH393547:TUH393566 UED393547:UED393566 UNZ393547:UNZ393566 UXV393547:UXV393566 VHR393547:VHR393566 VRN393547:VRN393566 WBJ393547:WBJ393566 WLF393547:WLF393566 WVB393547:WVB393566 D459083:D459102 IP459083:IP459102 SL459083:SL459102 ACH459083:ACH459102 AMD459083:AMD459102 AVZ459083:AVZ459102 BFV459083:BFV459102 BPR459083:BPR459102 BZN459083:BZN459102 CJJ459083:CJJ459102 CTF459083:CTF459102 DDB459083:DDB459102 DMX459083:DMX459102 DWT459083:DWT459102 EGP459083:EGP459102 EQL459083:EQL459102 FAH459083:FAH459102 FKD459083:FKD459102 FTZ459083:FTZ459102 GDV459083:GDV459102 GNR459083:GNR459102 GXN459083:GXN459102 HHJ459083:HHJ459102 HRF459083:HRF459102 IBB459083:IBB459102 IKX459083:IKX459102 IUT459083:IUT459102 JEP459083:JEP459102 JOL459083:JOL459102 JYH459083:JYH459102 KID459083:KID459102 KRZ459083:KRZ459102 LBV459083:LBV459102 LLR459083:LLR459102 LVN459083:LVN459102 MFJ459083:MFJ459102 MPF459083:MPF459102 MZB459083:MZB459102 NIX459083:NIX459102 NST459083:NST459102 OCP459083:OCP459102 OML459083:OML459102 OWH459083:OWH459102 PGD459083:PGD459102 PPZ459083:PPZ459102 PZV459083:PZV459102 QJR459083:QJR459102 QTN459083:QTN459102 RDJ459083:RDJ459102 RNF459083:RNF459102 RXB459083:RXB459102 SGX459083:SGX459102 SQT459083:SQT459102 TAP459083:TAP459102 TKL459083:TKL459102 TUH459083:TUH459102 UED459083:UED459102 UNZ459083:UNZ459102 UXV459083:UXV459102 VHR459083:VHR459102 VRN459083:VRN459102 WBJ459083:WBJ459102 WLF459083:WLF459102 WVB459083:WVB459102 D524619:D524638 IP524619:IP524638 SL524619:SL524638 ACH524619:ACH524638 AMD524619:AMD524638 AVZ524619:AVZ524638 BFV524619:BFV524638 BPR524619:BPR524638 BZN524619:BZN524638 CJJ524619:CJJ524638 CTF524619:CTF524638 DDB524619:DDB524638 DMX524619:DMX524638 DWT524619:DWT524638 EGP524619:EGP524638 EQL524619:EQL524638 FAH524619:FAH524638 FKD524619:FKD524638 FTZ524619:FTZ524638 GDV524619:GDV524638 GNR524619:GNR524638 GXN524619:GXN524638 HHJ524619:HHJ524638 HRF524619:HRF524638 IBB524619:IBB524638 IKX524619:IKX524638 IUT524619:IUT524638 JEP524619:JEP524638 JOL524619:JOL524638 JYH524619:JYH524638 KID524619:KID524638 KRZ524619:KRZ524638 LBV524619:LBV524638 LLR524619:LLR524638 LVN524619:LVN524638 MFJ524619:MFJ524638 MPF524619:MPF524638 MZB524619:MZB524638 NIX524619:NIX524638 NST524619:NST524638 OCP524619:OCP524638 OML524619:OML524638 OWH524619:OWH524638 PGD524619:PGD524638 PPZ524619:PPZ524638 PZV524619:PZV524638 QJR524619:QJR524638 QTN524619:QTN524638 RDJ524619:RDJ524638 RNF524619:RNF524638 RXB524619:RXB524638 SGX524619:SGX524638 SQT524619:SQT524638 TAP524619:TAP524638 TKL524619:TKL524638 TUH524619:TUH524638 UED524619:UED524638 UNZ524619:UNZ524638 UXV524619:UXV524638 VHR524619:VHR524638 VRN524619:VRN524638 WBJ524619:WBJ524638 WLF524619:WLF524638 WVB524619:WVB524638 D590155:D590174 IP590155:IP590174 SL590155:SL590174 ACH590155:ACH590174 AMD590155:AMD590174 AVZ590155:AVZ590174 BFV590155:BFV590174 BPR590155:BPR590174 BZN590155:BZN590174 CJJ590155:CJJ590174 CTF590155:CTF590174 DDB590155:DDB590174 DMX590155:DMX590174 DWT590155:DWT590174 EGP590155:EGP590174 EQL590155:EQL590174 FAH590155:FAH590174 FKD590155:FKD590174 FTZ590155:FTZ590174 GDV590155:GDV590174 GNR590155:GNR590174 GXN590155:GXN590174 HHJ590155:HHJ590174 HRF590155:HRF590174 IBB590155:IBB590174 IKX590155:IKX590174 IUT590155:IUT590174 JEP590155:JEP590174 JOL590155:JOL590174 JYH590155:JYH590174 KID590155:KID590174 KRZ590155:KRZ590174 LBV590155:LBV590174 LLR590155:LLR590174 LVN590155:LVN590174 MFJ590155:MFJ590174 MPF590155:MPF590174 MZB590155:MZB590174 NIX590155:NIX590174 NST590155:NST590174 OCP590155:OCP590174 OML590155:OML590174 OWH590155:OWH590174 PGD590155:PGD590174 PPZ590155:PPZ590174 PZV590155:PZV590174 QJR590155:QJR590174 QTN590155:QTN590174 RDJ590155:RDJ590174 RNF590155:RNF590174 RXB590155:RXB590174 SGX590155:SGX590174 SQT590155:SQT590174 TAP590155:TAP590174 TKL590155:TKL590174 TUH590155:TUH590174 UED590155:UED590174 UNZ590155:UNZ590174 UXV590155:UXV590174 VHR590155:VHR590174 VRN590155:VRN590174 WBJ590155:WBJ590174 WLF590155:WLF590174 WVB590155:WVB590174 D655691:D655710 IP655691:IP655710 SL655691:SL655710 ACH655691:ACH655710 AMD655691:AMD655710 AVZ655691:AVZ655710 BFV655691:BFV655710 BPR655691:BPR655710 BZN655691:BZN655710 CJJ655691:CJJ655710 CTF655691:CTF655710 DDB655691:DDB655710 DMX655691:DMX655710 DWT655691:DWT655710 EGP655691:EGP655710 EQL655691:EQL655710 FAH655691:FAH655710 FKD655691:FKD655710 FTZ655691:FTZ655710 GDV655691:GDV655710 GNR655691:GNR655710 GXN655691:GXN655710 HHJ655691:HHJ655710 HRF655691:HRF655710 IBB655691:IBB655710 IKX655691:IKX655710 IUT655691:IUT655710 JEP655691:JEP655710 JOL655691:JOL655710 JYH655691:JYH655710 KID655691:KID655710 KRZ655691:KRZ655710 LBV655691:LBV655710 LLR655691:LLR655710 LVN655691:LVN655710 MFJ655691:MFJ655710 MPF655691:MPF655710 MZB655691:MZB655710 NIX655691:NIX655710 NST655691:NST655710 OCP655691:OCP655710 OML655691:OML655710 OWH655691:OWH655710 PGD655691:PGD655710 PPZ655691:PPZ655710 PZV655691:PZV655710 QJR655691:QJR655710 QTN655691:QTN655710 RDJ655691:RDJ655710 RNF655691:RNF655710 RXB655691:RXB655710 SGX655691:SGX655710 SQT655691:SQT655710 TAP655691:TAP655710 TKL655691:TKL655710 TUH655691:TUH655710 UED655691:UED655710 UNZ655691:UNZ655710 UXV655691:UXV655710 VHR655691:VHR655710 VRN655691:VRN655710 WBJ655691:WBJ655710 WLF655691:WLF655710 WVB655691:WVB655710 D721227:D721246 IP721227:IP721246 SL721227:SL721246 ACH721227:ACH721246 AMD721227:AMD721246 AVZ721227:AVZ721246 BFV721227:BFV721246 BPR721227:BPR721246 BZN721227:BZN721246 CJJ721227:CJJ721246 CTF721227:CTF721246 DDB721227:DDB721246 DMX721227:DMX721246 DWT721227:DWT721246 EGP721227:EGP721246 EQL721227:EQL721246 FAH721227:FAH721246 FKD721227:FKD721246 FTZ721227:FTZ721246 GDV721227:GDV721246 GNR721227:GNR721246 GXN721227:GXN721246 HHJ721227:HHJ721246 HRF721227:HRF721246 IBB721227:IBB721246 IKX721227:IKX721246 IUT721227:IUT721246 JEP721227:JEP721246 JOL721227:JOL721246 JYH721227:JYH721246 KID721227:KID721246 KRZ721227:KRZ721246 LBV721227:LBV721246 LLR721227:LLR721246 LVN721227:LVN721246 MFJ721227:MFJ721246 MPF721227:MPF721246 MZB721227:MZB721246 NIX721227:NIX721246 NST721227:NST721246 OCP721227:OCP721246 OML721227:OML721246 OWH721227:OWH721246 PGD721227:PGD721246 PPZ721227:PPZ721246 PZV721227:PZV721246 QJR721227:QJR721246 QTN721227:QTN721246 RDJ721227:RDJ721246 RNF721227:RNF721246 RXB721227:RXB721246 SGX721227:SGX721246 SQT721227:SQT721246 TAP721227:TAP721246 TKL721227:TKL721246 TUH721227:TUH721246 UED721227:UED721246 UNZ721227:UNZ721246 UXV721227:UXV721246 VHR721227:VHR721246 VRN721227:VRN721246 WBJ721227:WBJ721246 WLF721227:WLF721246 WVB721227:WVB721246 D786763:D786782 IP786763:IP786782 SL786763:SL786782 ACH786763:ACH786782 AMD786763:AMD786782 AVZ786763:AVZ786782 BFV786763:BFV786782 BPR786763:BPR786782 BZN786763:BZN786782 CJJ786763:CJJ786782 CTF786763:CTF786782 DDB786763:DDB786782 DMX786763:DMX786782 DWT786763:DWT786782 EGP786763:EGP786782 EQL786763:EQL786782 FAH786763:FAH786782 FKD786763:FKD786782 FTZ786763:FTZ786782 GDV786763:GDV786782 GNR786763:GNR786782 GXN786763:GXN786782 HHJ786763:HHJ786782 HRF786763:HRF786782 IBB786763:IBB786782 IKX786763:IKX786782 IUT786763:IUT786782 JEP786763:JEP786782 JOL786763:JOL786782 JYH786763:JYH786782 KID786763:KID786782 KRZ786763:KRZ786782 LBV786763:LBV786782 LLR786763:LLR786782 LVN786763:LVN786782 MFJ786763:MFJ786782 MPF786763:MPF786782 MZB786763:MZB786782 NIX786763:NIX786782 NST786763:NST786782 OCP786763:OCP786782 OML786763:OML786782 OWH786763:OWH786782 PGD786763:PGD786782 PPZ786763:PPZ786782 PZV786763:PZV786782 QJR786763:QJR786782 QTN786763:QTN786782 RDJ786763:RDJ786782 RNF786763:RNF786782 RXB786763:RXB786782 SGX786763:SGX786782 SQT786763:SQT786782 TAP786763:TAP786782 TKL786763:TKL786782 TUH786763:TUH786782 UED786763:UED786782 UNZ786763:UNZ786782 UXV786763:UXV786782 VHR786763:VHR786782 VRN786763:VRN786782 WBJ786763:WBJ786782 WLF786763:WLF786782 WVB786763:WVB786782 D852299:D852318 IP852299:IP852318 SL852299:SL852318 ACH852299:ACH852318 AMD852299:AMD852318 AVZ852299:AVZ852318 BFV852299:BFV852318 BPR852299:BPR852318 BZN852299:BZN852318 CJJ852299:CJJ852318 CTF852299:CTF852318 DDB852299:DDB852318 DMX852299:DMX852318 DWT852299:DWT852318 EGP852299:EGP852318 EQL852299:EQL852318 FAH852299:FAH852318 FKD852299:FKD852318 FTZ852299:FTZ852318 GDV852299:GDV852318 GNR852299:GNR852318 GXN852299:GXN852318 HHJ852299:HHJ852318 HRF852299:HRF852318 IBB852299:IBB852318 IKX852299:IKX852318 IUT852299:IUT852318 JEP852299:JEP852318 JOL852299:JOL852318 JYH852299:JYH852318 KID852299:KID852318 KRZ852299:KRZ852318 LBV852299:LBV852318 LLR852299:LLR852318 LVN852299:LVN852318 MFJ852299:MFJ852318 MPF852299:MPF852318 MZB852299:MZB852318 NIX852299:NIX852318 NST852299:NST852318 OCP852299:OCP852318 OML852299:OML852318 OWH852299:OWH852318 PGD852299:PGD852318 PPZ852299:PPZ852318 PZV852299:PZV852318 QJR852299:QJR852318 QTN852299:QTN852318 RDJ852299:RDJ852318 RNF852299:RNF852318 RXB852299:RXB852318 SGX852299:SGX852318 SQT852299:SQT852318 TAP852299:TAP852318 TKL852299:TKL852318 TUH852299:TUH852318 UED852299:UED852318 UNZ852299:UNZ852318 UXV852299:UXV852318 VHR852299:VHR852318 VRN852299:VRN852318 WBJ852299:WBJ852318 WLF852299:WLF852318 WVB852299:WVB852318 D917835:D917854 IP917835:IP917854 SL917835:SL917854 ACH917835:ACH917854 AMD917835:AMD917854 AVZ917835:AVZ917854 BFV917835:BFV917854 BPR917835:BPR917854 BZN917835:BZN917854 CJJ917835:CJJ917854 CTF917835:CTF917854 DDB917835:DDB917854 DMX917835:DMX917854 DWT917835:DWT917854 EGP917835:EGP917854 EQL917835:EQL917854 FAH917835:FAH917854 FKD917835:FKD917854 FTZ917835:FTZ917854 GDV917835:GDV917854 GNR917835:GNR917854 GXN917835:GXN917854 HHJ917835:HHJ917854 HRF917835:HRF917854 IBB917835:IBB917854 IKX917835:IKX917854 IUT917835:IUT917854 JEP917835:JEP917854 JOL917835:JOL917854 JYH917835:JYH917854 KID917835:KID917854 KRZ917835:KRZ917854 LBV917835:LBV917854 LLR917835:LLR917854 LVN917835:LVN917854 MFJ917835:MFJ917854 MPF917835:MPF917854 MZB917835:MZB917854 NIX917835:NIX917854 NST917835:NST917854 OCP917835:OCP917854 OML917835:OML917854 OWH917835:OWH917854 PGD917835:PGD917854 PPZ917835:PPZ917854 PZV917835:PZV917854 QJR917835:QJR917854 QTN917835:QTN917854 RDJ917835:RDJ917854 RNF917835:RNF917854 RXB917835:RXB917854 SGX917835:SGX917854 SQT917835:SQT917854 TAP917835:TAP917854 TKL917835:TKL917854 TUH917835:TUH917854 UED917835:UED917854 UNZ917835:UNZ917854 UXV917835:UXV917854 VHR917835:VHR917854 VRN917835:VRN917854 WBJ917835:WBJ917854 WLF917835:WLF917854 WVB917835:WVB917854 D983371:D983390 IP983371:IP983390 SL983371:SL983390 ACH983371:ACH983390 AMD983371:AMD983390 AVZ983371:AVZ983390 BFV983371:BFV983390 BPR983371:BPR983390 BZN983371:BZN983390 CJJ983371:CJJ983390 CTF983371:CTF983390 DDB983371:DDB983390 DMX983371:DMX983390 DWT983371:DWT983390 EGP983371:EGP983390 EQL983371:EQL983390 FAH983371:FAH983390 FKD983371:FKD983390 FTZ983371:FTZ983390 GDV983371:GDV983390 GNR983371:GNR983390 GXN983371:GXN983390 HHJ983371:HHJ983390 HRF983371:HRF983390 IBB983371:IBB983390 IKX983371:IKX983390 IUT983371:IUT983390 JEP983371:JEP983390 JOL983371:JOL983390 JYH983371:JYH983390 KID983371:KID983390 KRZ983371:KRZ983390 LBV983371:LBV983390 LLR983371:LLR983390 LVN983371:LVN983390 MFJ983371:MFJ983390 MPF983371:MPF983390 MZB983371:MZB983390 NIX983371:NIX983390 NST983371:NST983390 OCP983371:OCP983390 OML983371:OML983390 OWH983371:OWH983390 PGD983371:PGD983390 PPZ983371:PPZ983390 PZV983371:PZV983390 QJR983371:QJR983390 QTN983371:QTN983390 RDJ983371:RDJ983390 RNF983371:RNF983390 RXB983371:RXB983390 SGX983371:SGX983390 SQT983371:SQT983390 TAP983371:TAP983390 TKL983371:TKL983390 TUH983371:TUH983390 UED983371:UED983390 UNZ983371:UNZ983390 UXV983371:UXV983390 VHR983371:VHR983390 VRN983371:VRN983390 WBJ983371:WBJ983390 WLF983371:WLF983390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WVB35:WVB374 WLF35:WLF374 WBJ35:WBJ374 VRN35:VRN374 VHR35:VHR374 UXV35:UXV374 UNZ35:UNZ374 UED35:UED374 TUH35:TUH374 TKL35:TKL374 TAP35:TAP374 SQT35:SQT374 SGX35:SGX374 RXB35:RXB374 RNF35:RNF374 RDJ35:RDJ374 QTN35:QTN374 QJR35:QJR374 PZV35:PZV374 PPZ35:PPZ374 PGD35:PGD374 OWH35:OWH374 OML35:OML374 OCP35:OCP374 NST35:NST374 NIX35:NIX374 MZB35:MZB374 MPF35:MPF374 MFJ35:MFJ374 LVN35:LVN374 LLR35:LLR374 LBV35:LBV374 KRZ35:KRZ374 KID35:KID374 JYH35:JYH374 JOL35:JOL374 JEP35:JEP374 IUT35:IUT374 IKX35:IKX374 IBB35:IBB374 HRF35:HRF374 HHJ35:HHJ374 GXN35:GXN374 GNR35:GNR374 GDV35:GDV374 FTZ35:FTZ374 FKD35:FKD374 FAH35:FAH374 EQL35:EQL374 EGP35:EGP374 DWT35:DWT374 DMX35:DMX374 DDB35:DDB374 CTF35:CTF374 CJJ35:CJJ374 BZN35:BZN374 BPR35:BPR374 BFV35:BFV374 AVZ35:AVZ374 AMD35:AMD374 ACH35:ACH374 SL35:SL374 IP35:IP374"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74"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EE Siew Ong</cp:lastModifiedBy>
  <dcterms:created xsi:type="dcterms:W3CDTF">2023-08-17T06:17:31Z</dcterms:created>
  <dcterms:modified xsi:type="dcterms:W3CDTF">2024-01-11T03:48:24Z</dcterms:modified>
</cp:coreProperties>
</file>