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08-Commercial\02-COMMERCIAL WORKING FOLDERS\09-Licences and Regulatory\AER\Part 18A Standard Terms Disclosure\2024\Website\Documents\Final 15 Feb 2024\"/>
    </mc:Choice>
  </mc:AlternateContent>
  <xr:revisionPtr revIDLastSave="0" documentId="13_ncr:1_{B2723B98-C2A4-42C1-8C10-03826C31F3FD}" xr6:coauthVersionLast="47" xr6:coauthVersionMax="47" xr10:uidLastSave="{00000000-0000-0000-0000-000000000000}"/>
  <bookViews>
    <workbookView xWindow="28680" yWindow="-120" windowWidth="29040" windowHeight="15840"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9" i="7" l="1"/>
  <c r="O325" i="7" l="1"/>
  <c r="M318" i="7"/>
  <c r="M312" i="7"/>
  <c r="M301" i="7" l="1"/>
  <c r="M296" i="7"/>
  <c r="M281" i="7"/>
  <c r="M276" i="7"/>
  <c r="M275" i="7"/>
  <c r="M270" i="7"/>
  <c r="O266" i="7" l="1"/>
  <c r="M249" i="7"/>
  <c r="O245" i="7" l="1"/>
  <c r="M232" i="7"/>
  <c r="M213" i="7" l="1"/>
  <c r="M206" i="7"/>
  <c r="M187" i="7"/>
  <c r="M176" i="7"/>
  <c r="J174" i="7"/>
  <c r="M171" i="7"/>
  <c r="J152" i="7" l="1"/>
  <c r="J151" i="7"/>
  <c r="J153" i="7" s="1"/>
  <c r="J154" i="7" s="1"/>
  <c r="M132" i="7" l="1"/>
  <c r="M126" i="7"/>
  <c r="O115" i="7"/>
  <c r="M100" i="7"/>
  <c r="M83" i="7" l="1"/>
  <c r="M73" i="7"/>
  <c r="M62" i="7"/>
  <c r="M61" i="7"/>
  <c r="M52" i="7"/>
  <c r="M41" i="7"/>
  <c r="M36" i="7"/>
  <c r="M14" i="7" l="1"/>
</calcChain>
</file>

<file path=xl/sharedStrings.xml><?xml version="1.0" encoding="utf-8"?>
<sst xmlns="http://schemas.openxmlformats.org/spreadsheetml/2006/main" count="3105" uniqueCount="280">
  <si>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</si>
  <si>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</si>
  <si>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</si>
  <si>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</si>
  <si>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</si>
  <si>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</si>
  <si>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</si>
  <si>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</si>
  <si>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</si>
  <si>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</si>
  <si>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</si>
  <si>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</si>
  <si>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</si>
  <si>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</si>
  <si>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</si>
  <si>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</si>
  <si>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</si>
  <si>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</si>
  <si>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</si>
  <si>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</si>
  <si>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</si>
  <si>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</si>
  <si>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</si>
  <si>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</si>
  <si>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</si>
  <si>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</si>
  <si>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</si>
  <si>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</si>
  <si>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</si>
  <si>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</si>
  <si>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</si>
  <si>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</si>
  <si>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</si>
  <si>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</si>
  <si>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</si>
  <si>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</si>
  <si>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</si>
  <si>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</si>
  <si>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</si>
  <si>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</si>
  <si>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</si>
  <si>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</si>
  <si>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</si>
  <si>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</si>
  <si>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</si>
  <si>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</si>
  <si>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</si>
  <si>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</si>
  <si>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</si>
  <si>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</si>
  <si>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</si>
  <si>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</si>
  <si>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</si>
  <si>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</si>
  <si>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</si>
  <si>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</si>
  <si>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</si>
  <si>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</si>
  <si>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</si>
  <si>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</si>
  <si>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</si>
  <si>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</si>
  <si>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</si>
  <si>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</si>
  <si>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</si>
  <si>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</si>
  <si>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</si>
  <si>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</si>
  <si>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</si>
  <si>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</si>
  <si>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</si>
  <si>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</si>
  <si>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</si>
  <si>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</si>
  <si>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</si>
  <si>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</si>
  <si>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</si>
  <si>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</si>
  <si>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</si>
  <si>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</si>
  <si>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</si>
  <si>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</si>
  <si>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</si>
  <si>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</si>
  <si>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</si>
  <si>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</si>
  <si>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</si>
  <si>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</si>
  <si>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</si>
  <si>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</si>
  <si>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</si>
  <si>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</si>
  <si>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</si>
  <si>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</si>
  <si>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</si>
  <si>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</si>
  <si>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</si>
  <si>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</si>
  <si>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</si>
  <si>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</si>
  <si>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</si>
  <si>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</si>
  <si>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</si>
  <si>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</si>
  <si>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</si>
  <si>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</si>
  <si>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</si>
  <si>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</si>
  <si>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</si>
  <si>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</si>
  <si>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</si>
  <si>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</si>
  <si>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</si>
  <si>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</si>
  <si>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</si>
  <si>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</si>
  <si>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</si>
  <si>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As at 1 Jan 2020. Escalated on each 1 Jan, starting with the first escalation on 1 Jan 2021, using September quarter CPI weighted average of 8 capital cities.</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</si>
  <si>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</si>
  <si>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</si>
  <si>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</si>
  <si>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</si>
  <si>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</si>
  <si>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</si>
  <si>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</si>
  <si>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</si>
  <si>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</si>
  <si>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</si>
  <si>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</si>
  <si>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</si>
  <si>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</si>
  <si>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</si>
  <si>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</si>
  <si>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</si>
  <si>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</si>
  <si>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</si>
  <si>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</si>
  <si>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</si>
  <si>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</si>
  <si>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</si>
  <si>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</si>
  <si>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</si>
  <si>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</si>
  <si>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</si>
  <si>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</si>
  <si>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</si>
  <si>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</si>
  <si>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</si>
  <si>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</si>
  <si>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</si>
  <si>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</si>
  <si>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</si>
  <si>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</si>
  <si>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</si>
  <si>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</si>
  <si>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</si>
  <si>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</si>
  <si>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</si>
  <si>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Original price: $420 per GJ/day per annum; Conversion: Original price/365</t>
  </si>
  <si>
    <t>Yes</t>
  </si>
  <si>
    <t>IGSF04</t>
  </si>
  <si>
    <t>Original price: $366.45 per GJ/day per annum; Conversion: Original price/365</t>
  </si>
  <si>
    <t>As at 1 Jul 2019. Escalated on each 1 Jan, starting with the first escalation on 1 Jan 2020, using September quarter CPI weighted average of 8 capital cities</t>
  </si>
  <si>
    <t>Interruptible Additional Storage Capacity</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</si>
  <si>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</si>
  <si>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</si>
  <si>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</si>
  <si>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</si>
  <si>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</si>
  <si>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</si>
  <si>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</si>
  <si>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</si>
  <si>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</si>
  <si>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</si>
  <si>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</si>
  <si>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</si>
  <si>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</si>
  <si>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</si>
  <si>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</si>
  <si>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</si>
  <si>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</si>
  <si>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</si>
  <si>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1/04/2020*</t>
  </si>
  <si>
    <t xml:space="preserve">Not applicable </t>
  </si>
  <si>
    <t xml:space="preserve">*In relation to column G - the service was provided prior to 1 April 2020, however the capacity was varied. </t>
  </si>
  <si>
    <t>*In relation to column G - the service was provided prior to 1 April 2020, however the capacity and pricing was varied.</t>
  </si>
  <si>
    <t>Withdeawal from SEA Gas (firm capacity)</t>
  </si>
  <si>
    <t>IGSF06</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</si>
  <si>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</si>
  <si>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</si>
  <si>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</si>
  <si>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</si>
  <si>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</si>
  <si>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</si>
  <si>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</si>
  <si>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</si>
  <si>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</si>
  <si>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</si>
  <si>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</si>
  <si>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</si>
  <si>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</si>
  <si>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</si>
  <si>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</si>
  <si>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</si>
  <si>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</si>
  <si>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</si>
  <si>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</si>
  <si>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</si>
  <si>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</si>
  <si>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</si>
  <si>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</si>
  <si>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</si>
  <si>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</si>
  <si>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</si>
  <si>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</si>
  <si>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</si>
  <si>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</si>
  <si>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</si>
  <si>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</si>
  <si>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</si>
  <si>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</si>
  <si>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</si>
  <si>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</si>
  <si>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</si>
  <si>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</si>
  <si>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</si>
  <si>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</si>
  <si>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</si>
  <si>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</si>
  <si>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</si>
  <si>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In relation to column O - the applicable rate is:
$0 (Free) - up to a maximum cumulative total of 320 TJ of reservoir injection provided as an as-available service on any gas day during the period from 21/09/2022 to 31/12/2023 (inclusive); and
$0.9913/GJ for reservoir injection provided as an as-available service once the above limit has been reached.</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</si>
  <si>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</si>
  <si>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</si>
  <si>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</si>
  <si>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</si>
  <si>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</si>
  <si>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</si>
  <si>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</si>
  <si>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</si>
  <si>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</si>
  <si>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2023 to 31 Dec 2023.</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</si>
  <si>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</si>
  <si>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</si>
  <si>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</si>
  <si>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</si>
  <si>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</si>
  <si>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</si>
  <si>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</si>
  <si>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</si>
  <si>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</si>
  <si>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</si>
  <si>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</si>
  <si>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</si>
  <si>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</si>
  <si>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</si>
  <si>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</si>
  <si>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</si>
  <si>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</si>
  <si>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</si>
  <si>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</si>
  <si>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</si>
  <si>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</si>
  <si>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</si>
  <si>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</si>
  <si>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to which the actual prices payable information above is current: </t>
    </r>
    <r>
      <rPr>
        <sz val="12"/>
        <rFont val="Arial"/>
        <family val="2"/>
      </rPr>
      <t>until an agreement is varied, or changes otherwise arise in respect of the details set out above (e.g. exercise of options).</t>
    </r>
  </si>
  <si>
    <t>200000*</t>
  </si>
  <si>
    <t>0.33*</t>
  </si>
  <si>
    <t>As at 1 Jan 2019. Escalated on each 1 Jan, starting with the first escalation on 1 Jan 2020, using September quarter CPI weighted average of 8 capital cities</t>
  </si>
  <si>
    <r>
      <t xml:space="preserve">Information replaces an earlier version: </t>
    </r>
    <r>
      <rPr>
        <sz val="12"/>
        <rFont val="Arial"/>
        <family val="2"/>
      </rPr>
      <t>Yes</t>
    </r>
  </si>
  <si>
    <t>1/01/2024*</t>
  </si>
  <si>
    <t>*Service was provided prior to 1 January 2024, but the contracted quantity, which has now expired, was different from the quantity set out in column J.</t>
  </si>
  <si>
    <t>Original price: $122.15 per GJ/annum; Conversion: Original price/365</t>
  </si>
  <si>
    <t>As at 1 Jan 2023. Escalated on each 1 Jan, starting with the first escalation on 1 Jan 2024, using September quarter CPI weighted average of 8 capital cities</t>
  </si>
  <si>
    <t>1/06/2023 to 31/12/2023
and
1/05/2024 to 31/12/2024*</t>
  </si>
  <si>
    <t>*No services are provided during the period from 1 January 2024 to 30 April 2024 (inclusive). Please note that the end date for the no service period may vary.</t>
  </si>
  <si>
    <t>As above
In relation to column V - 'other' selected as this item reflects the price for an actual service provided</t>
  </si>
  <si>
    <t>1/05/2024 to 31/12/2024*</t>
  </si>
  <si>
    <t>* The fixed price in column M has been represented in a way that is equivalent to how the bundled price for the firm capacity services above is represented (as set out in the entry for 'Injection into SWP (firm capacity)). 
* In relation to column V - 'other' selected as this capacity entitlement can be varied by Lochard Energy.</t>
  </si>
  <si>
    <t>*No services are provided during the period from 1 January 2024 to 30 April 2024 (inclusive). Please note that the end date for the no service period may vary. 
* Service was provided prior to 1 January 2024 but the pricing was varied.</t>
  </si>
  <si>
    <r>
      <t>Date of publication / last update:</t>
    </r>
    <r>
      <rPr>
        <sz val="12"/>
        <rFont val="Arial"/>
        <family val="2"/>
      </rPr>
      <t xml:space="preserve"> 15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</si>
</sst>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000"/>
  </numFmts>
  <fonts count="12"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s>
  <fills count="10">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43" fontId="2" fillId="0" borderId="0" applyFont="0" applyFill="0" applyBorder="0" applyAlignment="0" applyProtection="0"/>
  </cellStyleXfs>
  <cellXfs count="153">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center" wrapText="1"/>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49" fontId="2" fillId="8" borderId="17" xfId="6" applyNumberFormat="1" applyFont="1" applyFill="1" applyBorder="1" applyAlignment="1" applyProtection="1">
      <alignment horizontal="center" vertical="center" wrapText="1"/>
      <protection locked="0"/>
    </xf>
    <xf numFmtId="0" fontId="8" fillId="9" borderId="0" xfId="2" applyFont="1" applyFill="1" applyAlignment="1" applyProtection="1">
      <alignment horizontal="center"/>
      <protection locked="0"/>
    </xf>
    <xf numFmtId="0" fontId="8" fillId="9" borderId="0" xfId="2" applyFont="1" applyFill="1" applyProtection="1">
      <protection locked="0"/>
    </xf>
    <xf numFmtId="49" fontId="2" fillId="7" borderId="30" xfId="6" applyNumberFormat="1" applyFont="1" applyFill="1" applyBorder="1" applyAlignment="1" applyProtection="1">
      <alignment horizontal="left"/>
      <protection locked="0"/>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Border="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Border="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8" borderId="18" xfId="6" applyNumberFormat="1" applyFont="1" applyFill="1" applyBorder="1" applyAlignment="1" applyProtection="1">
      <alignment horizontal="center" vertical="center" wrapText="1"/>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7" borderId="29" xfId="6" applyNumberFormat="1" applyFont="1" applyFill="1" applyBorder="1" applyAlignment="1" applyProtection="1">
      <alignment horizontal="center" vertical="center" wrapText="1"/>
      <protection locked="0"/>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52475" cy="870697"/>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364"/>
  <sheetViews>
    <sheetView tabSelected="1" topLeftCell="A11" zoomScale="68" zoomScaleNormal="68" workbookViewId="0">
      <pane xSplit="4" ySplit="3" topLeftCell="E323" activePane="bottomRight" state="frozen"/>
      <selection activeCell="A11" sqref="A11"/>
      <selection pane="topRight" activeCell="E11" sqref="E11"/>
      <selection pane="bottomLeft" activeCell="A14" sqref="A14"/>
      <selection pane="bottomRight" activeCell="D340" sqref="D340"/>
    </sheetView>
  </sheetViews>
  <sheetFormatPr defaultRowHeight="12.75" x14ac:dyDescent="0.2"/>
  <cols>
    <col min="1" max="1" width="11.85546875" style="2" customWidth="1"/>
    <col min="2" max="3" width="23.140625" style="2" customWidth="1"/>
    <col min="4" max="4" width="62.28515625" style="2" bestFit="1" customWidth="1"/>
    <col min="5" max="5" width="27.42578125" style="2" customWidth="1"/>
    <col min="6" max="6" width="27.85546875" style="2" customWidth="1"/>
    <col min="7" max="8" width="22" style="2" customWidth="1"/>
    <col min="9" max="9" width="23.5703125" style="2" customWidth="1"/>
    <col min="10" max="10" width="25.28515625" style="2" customWidth="1"/>
    <col min="11" max="11" width="15.85546875" style="2" customWidth="1"/>
    <col min="12" max="12" width="24.85546875" style="2" customWidth="1"/>
    <col min="13" max="13" width="20.5703125" style="2" customWidth="1"/>
    <col min="14" max="14" width="15.140625" style="2" customWidth="1"/>
    <col min="15" max="15" width="22.5703125" style="2" customWidth="1"/>
    <col min="16" max="16" width="19.5703125" style="2" customWidth="1"/>
    <col min="17" max="17" width="69.7109375" style="2" bestFit="1" customWidth="1"/>
    <col min="18" max="18" width="147.85546875" style="2" bestFit="1" customWidth="1"/>
    <col min="19" max="19" width="51.7109375" style="2" customWidth="1"/>
    <col min="20" max="20" width="39.140625" style="2" customWidth="1"/>
    <col min="21" max="22" width="25.85546875" style="2" customWidth="1"/>
    <col min="23" max="23" width="251" style="21" bestFit="1" customWidth="1"/>
    <col min="24" max="24" width="15.85546875" style="2" customWidth="1"/>
    <col min="25" max="34" width="8.7109375" style="2"/>
    <col min="35" max="45" width="9.140625" style="2" bestFit="1" customWidth="1"/>
    <col min="46" max="46" width="11.140625" style="2" customWidth="1"/>
    <col min="47" max="58" width="9.140625" style="2" bestFit="1" customWidth="1"/>
    <col min="59" max="59" width="10.42578125" style="2" bestFit="1" customWidth="1"/>
    <col min="60" max="70" width="9.140625" style="2" bestFit="1" customWidth="1"/>
    <col min="71" max="71" width="46.85546875" style="2" customWidth="1"/>
    <col min="72" max="72" width="36" style="2" customWidth="1"/>
    <col min="73" max="246" width="8.7109375" style="2"/>
    <col min="247" max="247" width="11.85546875" style="2" customWidth="1"/>
    <col min="248" max="249" width="23.140625" style="2" customWidth="1"/>
    <col min="250" max="250" width="34.85546875" style="2" customWidth="1"/>
    <col min="251" max="251" width="27.42578125" style="2" customWidth="1"/>
    <col min="252" max="252" width="27.85546875" style="2" customWidth="1"/>
    <col min="253" max="255" width="22" style="2" customWidth="1"/>
    <col min="256" max="256" width="33.140625" style="2" customWidth="1"/>
    <col min="257" max="257" width="15.85546875" style="2" customWidth="1"/>
    <col min="258" max="258" width="24.85546875" style="2" customWidth="1"/>
    <col min="259" max="259" width="15.85546875" style="2" customWidth="1"/>
    <col min="260" max="260" width="15.140625" style="2" customWidth="1"/>
    <col min="261" max="261" width="12.140625" style="2" customWidth="1"/>
    <col min="262" max="262" width="14.5703125" style="2" customWidth="1"/>
    <col min="263" max="263" width="13.85546875" style="2" customWidth="1"/>
    <col min="264" max="265" width="15.42578125" style="2" customWidth="1"/>
    <col min="266" max="266" width="14.140625" style="2" customWidth="1"/>
    <col min="267" max="267" width="15.140625" style="2" customWidth="1"/>
    <col min="268" max="268" width="14.85546875" style="2" customWidth="1"/>
    <col min="269" max="269" width="15.5703125" style="2" customWidth="1"/>
    <col min="270" max="280" width="15.85546875" style="2" customWidth="1"/>
    <col min="281" max="301" width="8.7109375" style="2"/>
    <col min="302" max="302" width="11.140625" style="2" customWidth="1"/>
    <col min="303" max="314" width="8.7109375" style="2"/>
    <col min="315" max="315" width="10.42578125" style="2" bestFit="1" customWidth="1"/>
    <col min="316" max="326" width="8.7109375" style="2"/>
    <col min="327" max="327" width="46.85546875" style="2" customWidth="1"/>
    <col min="328" max="328" width="36" style="2" customWidth="1"/>
    <col min="329" max="502" width="8.7109375" style="2"/>
    <col min="503" max="503" width="11.85546875" style="2" customWidth="1"/>
    <col min="504" max="505" width="23.140625" style="2" customWidth="1"/>
    <col min="506" max="506" width="34.85546875" style="2" customWidth="1"/>
    <col min="507" max="507" width="27.42578125" style="2" customWidth="1"/>
    <col min="508" max="508" width="27.85546875" style="2" customWidth="1"/>
    <col min="509" max="511" width="22" style="2" customWidth="1"/>
    <col min="512" max="512" width="33.140625" style="2" customWidth="1"/>
    <col min="513" max="513" width="15.85546875" style="2" customWidth="1"/>
    <col min="514" max="514" width="24.85546875" style="2" customWidth="1"/>
    <col min="515" max="515" width="15.85546875" style="2" customWidth="1"/>
    <col min="516" max="516" width="15.140625" style="2" customWidth="1"/>
    <col min="517" max="517" width="12.140625" style="2" customWidth="1"/>
    <col min="518" max="518" width="14.5703125" style="2" customWidth="1"/>
    <col min="519" max="519" width="13.85546875" style="2" customWidth="1"/>
    <col min="520" max="521" width="15.42578125" style="2" customWidth="1"/>
    <col min="522" max="522" width="14.140625" style="2" customWidth="1"/>
    <col min="523" max="523" width="15.140625" style="2" customWidth="1"/>
    <col min="524" max="524" width="14.85546875" style="2" customWidth="1"/>
    <col min="525" max="525" width="15.5703125" style="2" customWidth="1"/>
    <col min="526" max="536" width="15.85546875" style="2" customWidth="1"/>
    <col min="537" max="557" width="8.7109375" style="2"/>
    <col min="558" max="558" width="11.140625" style="2" customWidth="1"/>
    <col min="559" max="570" width="8.7109375" style="2"/>
    <col min="571" max="571" width="10.42578125" style="2" bestFit="1" customWidth="1"/>
    <col min="572" max="582" width="8.7109375" style="2"/>
    <col min="583" max="583" width="46.85546875" style="2" customWidth="1"/>
    <col min="584" max="584" width="36" style="2" customWidth="1"/>
    <col min="585" max="758" width="8.7109375" style="2"/>
    <col min="759" max="759" width="11.85546875" style="2" customWidth="1"/>
    <col min="760" max="761" width="23.140625" style="2" customWidth="1"/>
    <col min="762" max="762" width="34.85546875" style="2" customWidth="1"/>
    <col min="763" max="763" width="27.42578125" style="2" customWidth="1"/>
    <col min="764" max="764" width="27.85546875" style="2" customWidth="1"/>
    <col min="765" max="767" width="22" style="2" customWidth="1"/>
    <col min="768" max="768" width="33.140625" style="2" customWidth="1"/>
    <col min="769" max="769" width="15.85546875" style="2" customWidth="1"/>
    <col min="770" max="770" width="24.85546875" style="2" customWidth="1"/>
    <col min="771" max="771" width="15.85546875" style="2" customWidth="1"/>
    <col min="772" max="772" width="15.140625" style="2" customWidth="1"/>
    <col min="773" max="773" width="12.140625" style="2" customWidth="1"/>
    <col min="774" max="774" width="14.5703125" style="2" customWidth="1"/>
    <col min="775" max="775" width="13.85546875" style="2" customWidth="1"/>
    <col min="776" max="777" width="15.42578125" style="2" customWidth="1"/>
    <col min="778" max="778" width="14.140625" style="2" customWidth="1"/>
    <col min="779" max="779" width="15.140625" style="2" customWidth="1"/>
    <col min="780" max="780" width="14.85546875" style="2" customWidth="1"/>
    <col min="781" max="781" width="15.5703125" style="2" customWidth="1"/>
    <col min="782" max="792" width="15.85546875" style="2" customWidth="1"/>
    <col min="793" max="813" width="8.7109375" style="2"/>
    <col min="814" max="814" width="11.140625" style="2" customWidth="1"/>
    <col min="815" max="826" width="8.7109375" style="2"/>
    <col min="827" max="827" width="10.42578125" style="2" bestFit="1" customWidth="1"/>
    <col min="828" max="838" width="8.7109375" style="2"/>
    <col min="839" max="839" width="46.85546875" style="2" customWidth="1"/>
    <col min="840" max="840" width="36" style="2" customWidth="1"/>
    <col min="841" max="1014" width="8.7109375" style="2"/>
    <col min="1015" max="1015" width="11.85546875" style="2" customWidth="1"/>
    <col min="1016" max="1017" width="23.140625" style="2" customWidth="1"/>
    <col min="1018" max="1018" width="34.85546875" style="2" customWidth="1"/>
    <col min="1019" max="1019" width="27.42578125" style="2" customWidth="1"/>
    <col min="1020" max="1020" width="27.85546875" style="2" customWidth="1"/>
    <col min="1021" max="1023" width="22" style="2" customWidth="1"/>
    <col min="1024" max="1024" width="33.140625" style="2" customWidth="1"/>
    <col min="1025" max="1025" width="15.85546875" style="2" customWidth="1"/>
    <col min="1026" max="1026" width="24.85546875" style="2" customWidth="1"/>
    <col min="1027" max="1027" width="15.85546875" style="2" customWidth="1"/>
    <col min="1028" max="1028" width="15.140625" style="2" customWidth="1"/>
    <col min="1029" max="1029" width="12.140625" style="2" customWidth="1"/>
    <col min="1030" max="1030" width="14.5703125" style="2" customWidth="1"/>
    <col min="1031" max="1031" width="13.85546875" style="2" customWidth="1"/>
    <col min="1032" max="1033" width="15.42578125" style="2" customWidth="1"/>
    <col min="1034" max="1034" width="14.140625" style="2" customWidth="1"/>
    <col min="1035" max="1035" width="15.140625" style="2" customWidth="1"/>
    <col min="1036" max="1036" width="14.85546875" style="2" customWidth="1"/>
    <col min="1037" max="1037" width="15.5703125" style="2" customWidth="1"/>
    <col min="1038" max="1048" width="15.85546875" style="2" customWidth="1"/>
    <col min="1049" max="1069" width="8.7109375" style="2"/>
    <col min="1070" max="1070" width="11.140625" style="2" customWidth="1"/>
    <col min="1071" max="1082" width="8.7109375" style="2"/>
    <col min="1083" max="1083" width="10.42578125" style="2" bestFit="1" customWidth="1"/>
    <col min="1084" max="1094" width="8.7109375" style="2"/>
    <col min="1095" max="1095" width="46.85546875" style="2" customWidth="1"/>
    <col min="1096" max="1096" width="36" style="2" customWidth="1"/>
    <col min="1097" max="1270" width="8.7109375" style="2"/>
    <col min="1271" max="1271" width="11.85546875" style="2" customWidth="1"/>
    <col min="1272" max="1273" width="23.140625" style="2" customWidth="1"/>
    <col min="1274" max="1274" width="34.85546875" style="2" customWidth="1"/>
    <col min="1275" max="1275" width="27.42578125" style="2" customWidth="1"/>
    <col min="1276" max="1276" width="27.85546875" style="2" customWidth="1"/>
    <col min="1277" max="1279" width="22" style="2" customWidth="1"/>
    <col min="1280" max="1280" width="33.140625" style="2" customWidth="1"/>
    <col min="1281" max="1281" width="15.85546875" style="2" customWidth="1"/>
    <col min="1282" max="1282" width="24.85546875" style="2" customWidth="1"/>
    <col min="1283" max="1283" width="15.85546875" style="2" customWidth="1"/>
    <col min="1284" max="1284" width="15.140625" style="2" customWidth="1"/>
    <col min="1285" max="1285" width="12.140625" style="2" customWidth="1"/>
    <col min="1286" max="1286" width="14.5703125" style="2" customWidth="1"/>
    <col min="1287" max="1287" width="13.85546875" style="2" customWidth="1"/>
    <col min="1288" max="1289" width="15.42578125" style="2" customWidth="1"/>
    <col min="1290" max="1290" width="14.140625" style="2" customWidth="1"/>
    <col min="1291" max="1291" width="15.140625" style="2" customWidth="1"/>
    <col min="1292" max="1292" width="14.85546875" style="2" customWidth="1"/>
    <col min="1293" max="1293" width="15.5703125" style="2" customWidth="1"/>
    <col min="1294" max="1304" width="15.85546875" style="2" customWidth="1"/>
    <col min="1305" max="1325" width="8.7109375" style="2"/>
    <col min="1326" max="1326" width="11.140625" style="2" customWidth="1"/>
    <col min="1327" max="1338" width="8.7109375" style="2"/>
    <col min="1339" max="1339" width="10.42578125" style="2" bestFit="1" customWidth="1"/>
    <col min="1340" max="1350" width="8.7109375" style="2"/>
    <col min="1351" max="1351" width="46.85546875" style="2" customWidth="1"/>
    <col min="1352" max="1352" width="36" style="2" customWidth="1"/>
    <col min="1353" max="1526" width="8.7109375" style="2"/>
    <col min="1527" max="1527" width="11.85546875" style="2" customWidth="1"/>
    <col min="1528" max="1529" width="23.140625" style="2" customWidth="1"/>
    <col min="1530" max="1530" width="34.85546875" style="2" customWidth="1"/>
    <col min="1531" max="1531" width="27.42578125" style="2" customWidth="1"/>
    <col min="1532" max="1532" width="27.85546875" style="2" customWidth="1"/>
    <col min="1533" max="1535" width="22" style="2" customWidth="1"/>
    <col min="1536" max="1536" width="33.140625" style="2" customWidth="1"/>
    <col min="1537" max="1537" width="15.85546875" style="2" customWidth="1"/>
    <col min="1538" max="1538" width="24.85546875" style="2" customWidth="1"/>
    <col min="1539" max="1539" width="15.85546875" style="2" customWidth="1"/>
    <col min="1540" max="1540" width="15.140625" style="2" customWidth="1"/>
    <col min="1541" max="1541" width="12.140625" style="2" customWidth="1"/>
    <col min="1542" max="1542" width="14.5703125" style="2" customWidth="1"/>
    <col min="1543" max="1543" width="13.85546875" style="2" customWidth="1"/>
    <col min="1544" max="1545" width="15.42578125" style="2" customWidth="1"/>
    <col min="1546" max="1546" width="14.140625" style="2" customWidth="1"/>
    <col min="1547" max="1547" width="15.140625" style="2" customWidth="1"/>
    <col min="1548" max="1548" width="14.85546875" style="2" customWidth="1"/>
    <col min="1549" max="1549" width="15.5703125" style="2" customWidth="1"/>
    <col min="1550" max="1560" width="15.85546875" style="2" customWidth="1"/>
    <col min="1561" max="1581" width="8.7109375" style="2"/>
    <col min="1582" max="1582" width="11.140625" style="2" customWidth="1"/>
    <col min="1583" max="1594" width="8.7109375" style="2"/>
    <col min="1595" max="1595" width="10.42578125" style="2" bestFit="1" customWidth="1"/>
    <col min="1596" max="1606" width="8.7109375" style="2"/>
    <col min="1607" max="1607" width="46.85546875" style="2" customWidth="1"/>
    <col min="1608" max="1608" width="36" style="2" customWidth="1"/>
    <col min="1609" max="1782" width="8.7109375" style="2"/>
    <col min="1783" max="1783" width="11.85546875" style="2" customWidth="1"/>
    <col min="1784" max="1785" width="23.140625" style="2" customWidth="1"/>
    <col min="1786" max="1786" width="34.85546875" style="2" customWidth="1"/>
    <col min="1787" max="1787" width="27.42578125" style="2" customWidth="1"/>
    <col min="1788" max="1788" width="27.85546875" style="2" customWidth="1"/>
    <col min="1789" max="1791" width="22" style="2" customWidth="1"/>
    <col min="1792" max="1792" width="33.140625" style="2" customWidth="1"/>
    <col min="1793" max="1793" width="15.85546875" style="2" customWidth="1"/>
    <col min="1794" max="1794" width="24.85546875" style="2" customWidth="1"/>
    <col min="1795" max="1795" width="15.85546875" style="2" customWidth="1"/>
    <col min="1796" max="1796" width="15.140625" style="2" customWidth="1"/>
    <col min="1797" max="1797" width="12.140625" style="2" customWidth="1"/>
    <col min="1798" max="1798" width="14.5703125" style="2" customWidth="1"/>
    <col min="1799" max="1799" width="13.85546875" style="2" customWidth="1"/>
    <col min="1800" max="1801" width="15.42578125" style="2" customWidth="1"/>
    <col min="1802" max="1802" width="14.140625" style="2" customWidth="1"/>
    <col min="1803" max="1803" width="15.140625" style="2" customWidth="1"/>
    <col min="1804" max="1804" width="14.85546875" style="2" customWidth="1"/>
    <col min="1805" max="1805" width="15.5703125" style="2" customWidth="1"/>
    <col min="1806" max="1816" width="15.85546875" style="2" customWidth="1"/>
    <col min="1817" max="1837" width="8.7109375" style="2"/>
    <col min="1838" max="1838" width="11.140625" style="2" customWidth="1"/>
    <col min="1839" max="1850" width="8.7109375" style="2"/>
    <col min="1851" max="1851" width="10.42578125" style="2" bestFit="1" customWidth="1"/>
    <col min="1852" max="1862" width="8.7109375" style="2"/>
    <col min="1863" max="1863" width="46.85546875" style="2" customWidth="1"/>
    <col min="1864" max="1864" width="36" style="2" customWidth="1"/>
    <col min="1865" max="2038" width="8.7109375" style="2"/>
    <col min="2039" max="2039" width="11.85546875" style="2" customWidth="1"/>
    <col min="2040" max="2041" width="23.140625" style="2" customWidth="1"/>
    <col min="2042" max="2042" width="34.85546875" style="2" customWidth="1"/>
    <col min="2043" max="2043" width="27.42578125" style="2" customWidth="1"/>
    <col min="2044" max="2044" width="27.85546875" style="2" customWidth="1"/>
    <col min="2045" max="2047" width="22" style="2" customWidth="1"/>
    <col min="2048" max="2048" width="33.140625" style="2" customWidth="1"/>
    <col min="2049" max="2049" width="15.85546875" style="2" customWidth="1"/>
    <col min="2050" max="2050" width="24.85546875" style="2" customWidth="1"/>
    <col min="2051" max="2051" width="15.85546875" style="2" customWidth="1"/>
    <col min="2052" max="2052" width="15.140625" style="2" customWidth="1"/>
    <col min="2053" max="2053" width="12.140625" style="2" customWidth="1"/>
    <col min="2054" max="2054" width="14.5703125" style="2" customWidth="1"/>
    <col min="2055" max="2055" width="13.85546875" style="2" customWidth="1"/>
    <col min="2056" max="2057" width="15.42578125" style="2" customWidth="1"/>
    <col min="2058" max="2058" width="14.140625" style="2" customWidth="1"/>
    <col min="2059" max="2059" width="15.140625" style="2" customWidth="1"/>
    <col min="2060" max="2060" width="14.85546875" style="2" customWidth="1"/>
    <col min="2061" max="2061" width="15.5703125" style="2" customWidth="1"/>
    <col min="2062" max="2072" width="15.85546875" style="2" customWidth="1"/>
    <col min="2073" max="2093" width="8.7109375" style="2"/>
    <col min="2094" max="2094" width="11.140625" style="2" customWidth="1"/>
    <col min="2095" max="2106" width="8.7109375" style="2"/>
    <col min="2107" max="2107" width="10.42578125" style="2" bestFit="1" customWidth="1"/>
    <col min="2108" max="2118" width="8.7109375" style="2"/>
    <col min="2119" max="2119" width="46.85546875" style="2" customWidth="1"/>
    <col min="2120" max="2120" width="36" style="2" customWidth="1"/>
    <col min="2121" max="2294" width="8.7109375" style="2"/>
    <col min="2295" max="2295" width="11.85546875" style="2" customWidth="1"/>
    <col min="2296" max="2297" width="23.140625" style="2" customWidth="1"/>
    <col min="2298" max="2298" width="34.85546875" style="2" customWidth="1"/>
    <col min="2299" max="2299" width="27.42578125" style="2" customWidth="1"/>
    <col min="2300" max="2300" width="27.85546875" style="2" customWidth="1"/>
    <col min="2301" max="2303" width="22" style="2" customWidth="1"/>
    <col min="2304" max="2304" width="33.140625" style="2" customWidth="1"/>
    <col min="2305" max="2305" width="15.85546875" style="2" customWidth="1"/>
    <col min="2306" max="2306" width="24.85546875" style="2" customWidth="1"/>
    <col min="2307" max="2307" width="15.85546875" style="2" customWidth="1"/>
    <col min="2308" max="2308" width="15.140625" style="2" customWidth="1"/>
    <col min="2309" max="2309" width="12.140625" style="2" customWidth="1"/>
    <col min="2310" max="2310" width="14.5703125" style="2" customWidth="1"/>
    <col min="2311" max="2311" width="13.85546875" style="2" customWidth="1"/>
    <col min="2312" max="2313" width="15.42578125" style="2" customWidth="1"/>
    <col min="2314" max="2314" width="14.140625" style="2" customWidth="1"/>
    <col min="2315" max="2315" width="15.140625" style="2" customWidth="1"/>
    <col min="2316" max="2316" width="14.85546875" style="2" customWidth="1"/>
    <col min="2317" max="2317" width="15.5703125" style="2" customWidth="1"/>
    <col min="2318" max="2328" width="15.85546875" style="2" customWidth="1"/>
    <col min="2329" max="2349" width="8.7109375" style="2"/>
    <col min="2350" max="2350" width="11.140625" style="2" customWidth="1"/>
    <col min="2351" max="2362" width="8.7109375" style="2"/>
    <col min="2363" max="2363" width="10.42578125" style="2" bestFit="1" customWidth="1"/>
    <col min="2364" max="2374" width="8.7109375" style="2"/>
    <col min="2375" max="2375" width="46.85546875" style="2" customWidth="1"/>
    <col min="2376" max="2376" width="36" style="2" customWidth="1"/>
    <col min="2377" max="2550" width="8.7109375" style="2"/>
    <col min="2551" max="2551" width="11.85546875" style="2" customWidth="1"/>
    <col min="2552" max="2553" width="23.140625" style="2" customWidth="1"/>
    <col min="2554" max="2554" width="34.85546875" style="2" customWidth="1"/>
    <col min="2555" max="2555" width="27.42578125" style="2" customWidth="1"/>
    <col min="2556" max="2556" width="27.85546875" style="2" customWidth="1"/>
    <col min="2557" max="2559" width="22" style="2" customWidth="1"/>
    <col min="2560" max="2560" width="33.140625" style="2" customWidth="1"/>
    <col min="2561" max="2561" width="15.85546875" style="2" customWidth="1"/>
    <col min="2562" max="2562" width="24.85546875" style="2" customWidth="1"/>
    <col min="2563" max="2563" width="15.85546875" style="2" customWidth="1"/>
    <col min="2564" max="2564" width="15.140625" style="2" customWidth="1"/>
    <col min="2565" max="2565" width="12.140625" style="2" customWidth="1"/>
    <col min="2566" max="2566" width="14.5703125" style="2" customWidth="1"/>
    <col min="2567" max="2567" width="13.85546875" style="2" customWidth="1"/>
    <col min="2568" max="2569" width="15.42578125" style="2" customWidth="1"/>
    <col min="2570" max="2570" width="14.140625" style="2" customWidth="1"/>
    <col min="2571" max="2571" width="15.140625" style="2" customWidth="1"/>
    <col min="2572" max="2572" width="14.85546875" style="2" customWidth="1"/>
    <col min="2573" max="2573" width="15.5703125" style="2" customWidth="1"/>
    <col min="2574" max="2584" width="15.85546875" style="2" customWidth="1"/>
    <col min="2585" max="2605" width="8.7109375" style="2"/>
    <col min="2606" max="2606" width="11.140625" style="2" customWidth="1"/>
    <col min="2607" max="2618" width="8.7109375" style="2"/>
    <col min="2619" max="2619" width="10.42578125" style="2" bestFit="1" customWidth="1"/>
    <col min="2620" max="2630" width="8.7109375" style="2"/>
    <col min="2631" max="2631" width="46.85546875" style="2" customWidth="1"/>
    <col min="2632" max="2632" width="36" style="2" customWidth="1"/>
    <col min="2633" max="2806" width="8.7109375" style="2"/>
    <col min="2807" max="2807" width="11.85546875" style="2" customWidth="1"/>
    <col min="2808" max="2809" width="23.140625" style="2" customWidth="1"/>
    <col min="2810" max="2810" width="34.85546875" style="2" customWidth="1"/>
    <col min="2811" max="2811" width="27.42578125" style="2" customWidth="1"/>
    <col min="2812" max="2812" width="27.85546875" style="2" customWidth="1"/>
    <col min="2813" max="2815" width="22" style="2" customWidth="1"/>
    <col min="2816" max="2816" width="33.140625" style="2" customWidth="1"/>
    <col min="2817" max="2817" width="15.85546875" style="2" customWidth="1"/>
    <col min="2818" max="2818" width="24.85546875" style="2" customWidth="1"/>
    <col min="2819" max="2819" width="15.85546875" style="2" customWidth="1"/>
    <col min="2820" max="2820" width="15.140625" style="2" customWidth="1"/>
    <col min="2821" max="2821" width="12.140625" style="2" customWidth="1"/>
    <col min="2822" max="2822" width="14.5703125" style="2" customWidth="1"/>
    <col min="2823" max="2823" width="13.85546875" style="2" customWidth="1"/>
    <col min="2824" max="2825" width="15.42578125" style="2" customWidth="1"/>
    <col min="2826" max="2826" width="14.140625" style="2" customWidth="1"/>
    <col min="2827" max="2827" width="15.140625" style="2" customWidth="1"/>
    <col min="2828" max="2828" width="14.85546875" style="2" customWidth="1"/>
    <col min="2829" max="2829" width="15.5703125" style="2" customWidth="1"/>
    <col min="2830" max="2840" width="15.85546875" style="2" customWidth="1"/>
    <col min="2841" max="2861" width="8.7109375" style="2"/>
    <col min="2862" max="2862" width="11.140625" style="2" customWidth="1"/>
    <col min="2863" max="2874" width="8.7109375" style="2"/>
    <col min="2875" max="2875" width="10.42578125" style="2" bestFit="1" customWidth="1"/>
    <col min="2876" max="2886" width="8.7109375" style="2"/>
    <col min="2887" max="2887" width="46.85546875" style="2" customWidth="1"/>
    <col min="2888" max="2888" width="36" style="2" customWidth="1"/>
    <col min="2889" max="3062" width="8.7109375" style="2"/>
    <col min="3063" max="3063" width="11.85546875" style="2" customWidth="1"/>
    <col min="3064" max="3065" width="23.140625" style="2" customWidth="1"/>
    <col min="3066" max="3066" width="34.85546875" style="2" customWidth="1"/>
    <col min="3067" max="3067" width="27.42578125" style="2" customWidth="1"/>
    <col min="3068" max="3068" width="27.85546875" style="2" customWidth="1"/>
    <col min="3069" max="3071" width="22" style="2" customWidth="1"/>
    <col min="3072" max="3072" width="33.140625" style="2" customWidth="1"/>
    <col min="3073" max="3073" width="15.85546875" style="2" customWidth="1"/>
    <col min="3074" max="3074" width="24.85546875" style="2" customWidth="1"/>
    <col min="3075" max="3075" width="15.85546875" style="2" customWidth="1"/>
    <col min="3076" max="3076" width="15.140625" style="2" customWidth="1"/>
    <col min="3077" max="3077" width="12.140625" style="2" customWidth="1"/>
    <col min="3078" max="3078" width="14.5703125" style="2" customWidth="1"/>
    <col min="3079" max="3079" width="13.85546875" style="2" customWidth="1"/>
    <col min="3080" max="3081" width="15.42578125" style="2" customWidth="1"/>
    <col min="3082" max="3082" width="14.140625" style="2" customWidth="1"/>
    <col min="3083" max="3083" width="15.140625" style="2" customWidth="1"/>
    <col min="3084" max="3084" width="14.85546875" style="2" customWidth="1"/>
    <col min="3085" max="3085" width="15.5703125" style="2" customWidth="1"/>
    <col min="3086" max="3096" width="15.85546875" style="2" customWidth="1"/>
    <col min="3097" max="3117" width="8.7109375" style="2"/>
    <col min="3118" max="3118" width="11.140625" style="2" customWidth="1"/>
    <col min="3119" max="3130" width="8.7109375" style="2"/>
    <col min="3131" max="3131" width="10.42578125" style="2" bestFit="1" customWidth="1"/>
    <col min="3132" max="3142" width="8.7109375" style="2"/>
    <col min="3143" max="3143" width="46.85546875" style="2" customWidth="1"/>
    <col min="3144" max="3144" width="36" style="2" customWidth="1"/>
    <col min="3145" max="3318" width="8.7109375" style="2"/>
    <col min="3319" max="3319" width="11.85546875" style="2" customWidth="1"/>
    <col min="3320" max="3321" width="23.140625" style="2" customWidth="1"/>
    <col min="3322" max="3322" width="34.85546875" style="2" customWidth="1"/>
    <col min="3323" max="3323" width="27.42578125" style="2" customWidth="1"/>
    <col min="3324" max="3324" width="27.85546875" style="2" customWidth="1"/>
    <col min="3325" max="3327" width="22" style="2" customWidth="1"/>
    <col min="3328" max="3328" width="33.140625" style="2" customWidth="1"/>
    <col min="3329" max="3329" width="15.85546875" style="2" customWidth="1"/>
    <col min="3330" max="3330" width="24.85546875" style="2" customWidth="1"/>
    <col min="3331" max="3331" width="15.85546875" style="2" customWidth="1"/>
    <col min="3332" max="3332" width="15.140625" style="2" customWidth="1"/>
    <col min="3333" max="3333" width="12.140625" style="2" customWidth="1"/>
    <col min="3334" max="3334" width="14.5703125" style="2" customWidth="1"/>
    <col min="3335" max="3335" width="13.85546875" style="2" customWidth="1"/>
    <col min="3336" max="3337" width="15.42578125" style="2" customWidth="1"/>
    <col min="3338" max="3338" width="14.140625" style="2" customWidth="1"/>
    <col min="3339" max="3339" width="15.140625" style="2" customWidth="1"/>
    <col min="3340" max="3340" width="14.85546875" style="2" customWidth="1"/>
    <col min="3341" max="3341" width="15.5703125" style="2" customWidth="1"/>
    <col min="3342" max="3352" width="15.85546875" style="2" customWidth="1"/>
    <col min="3353" max="3373" width="8.7109375" style="2"/>
    <col min="3374" max="3374" width="11.140625" style="2" customWidth="1"/>
    <col min="3375" max="3386" width="8.7109375" style="2"/>
    <col min="3387" max="3387" width="10.42578125" style="2" bestFit="1" customWidth="1"/>
    <col min="3388" max="3398" width="8.7109375" style="2"/>
    <col min="3399" max="3399" width="46.85546875" style="2" customWidth="1"/>
    <col min="3400" max="3400" width="36" style="2" customWidth="1"/>
    <col min="3401" max="3574" width="8.7109375" style="2"/>
    <col min="3575" max="3575" width="11.85546875" style="2" customWidth="1"/>
    <col min="3576" max="3577" width="23.140625" style="2" customWidth="1"/>
    <col min="3578" max="3578" width="34.85546875" style="2" customWidth="1"/>
    <col min="3579" max="3579" width="27.42578125" style="2" customWidth="1"/>
    <col min="3580" max="3580" width="27.85546875" style="2" customWidth="1"/>
    <col min="3581" max="3583" width="22" style="2" customWidth="1"/>
    <col min="3584" max="3584" width="33.140625" style="2" customWidth="1"/>
    <col min="3585" max="3585" width="15.85546875" style="2" customWidth="1"/>
    <col min="3586" max="3586" width="24.85546875" style="2" customWidth="1"/>
    <col min="3587" max="3587" width="15.85546875" style="2" customWidth="1"/>
    <col min="3588" max="3588" width="15.140625" style="2" customWidth="1"/>
    <col min="3589" max="3589" width="12.140625" style="2" customWidth="1"/>
    <col min="3590" max="3590" width="14.5703125" style="2" customWidth="1"/>
    <col min="3591" max="3591" width="13.85546875" style="2" customWidth="1"/>
    <col min="3592" max="3593" width="15.42578125" style="2" customWidth="1"/>
    <col min="3594" max="3594" width="14.140625" style="2" customWidth="1"/>
    <col min="3595" max="3595" width="15.140625" style="2" customWidth="1"/>
    <col min="3596" max="3596" width="14.85546875" style="2" customWidth="1"/>
    <col min="3597" max="3597" width="15.5703125" style="2" customWidth="1"/>
    <col min="3598" max="3608" width="15.85546875" style="2" customWidth="1"/>
    <col min="3609" max="3629" width="8.7109375" style="2"/>
    <col min="3630" max="3630" width="11.140625" style="2" customWidth="1"/>
    <col min="3631" max="3642" width="8.7109375" style="2"/>
    <col min="3643" max="3643" width="10.42578125" style="2" bestFit="1" customWidth="1"/>
    <col min="3644" max="3654" width="8.7109375" style="2"/>
    <col min="3655" max="3655" width="46.85546875" style="2" customWidth="1"/>
    <col min="3656" max="3656" width="36" style="2" customWidth="1"/>
    <col min="3657" max="3830" width="8.7109375" style="2"/>
    <col min="3831" max="3831" width="11.85546875" style="2" customWidth="1"/>
    <col min="3832" max="3833" width="23.140625" style="2" customWidth="1"/>
    <col min="3834" max="3834" width="34.85546875" style="2" customWidth="1"/>
    <col min="3835" max="3835" width="27.42578125" style="2" customWidth="1"/>
    <col min="3836" max="3836" width="27.85546875" style="2" customWidth="1"/>
    <col min="3837" max="3839" width="22" style="2" customWidth="1"/>
    <col min="3840" max="3840" width="33.140625" style="2" customWidth="1"/>
    <col min="3841" max="3841" width="15.85546875" style="2" customWidth="1"/>
    <col min="3842" max="3842" width="24.85546875" style="2" customWidth="1"/>
    <col min="3843" max="3843" width="15.85546875" style="2" customWidth="1"/>
    <col min="3844" max="3844" width="15.140625" style="2" customWidth="1"/>
    <col min="3845" max="3845" width="12.140625" style="2" customWidth="1"/>
    <col min="3846" max="3846" width="14.5703125" style="2" customWidth="1"/>
    <col min="3847" max="3847" width="13.85546875" style="2" customWidth="1"/>
    <col min="3848" max="3849" width="15.42578125" style="2" customWidth="1"/>
    <col min="3850" max="3850" width="14.140625" style="2" customWidth="1"/>
    <col min="3851" max="3851" width="15.140625" style="2" customWidth="1"/>
    <col min="3852" max="3852" width="14.85546875" style="2" customWidth="1"/>
    <col min="3853" max="3853" width="15.5703125" style="2" customWidth="1"/>
    <col min="3854" max="3864" width="15.85546875" style="2" customWidth="1"/>
    <col min="3865" max="3885" width="8.7109375" style="2"/>
    <col min="3886" max="3886" width="11.140625" style="2" customWidth="1"/>
    <col min="3887" max="3898" width="8.7109375" style="2"/>
    <col min="3899" max="3899" width="10.42578125" style="2" bestFit="1" customWidth="1"/>
    <col min="3900" max="3910" width="8.7109375" style="2"/>
    <col min="3911" max="3911" width="46.85546875" style="2" customWidth="1"/>
    <col min="3912" max="3912" width="36" style="2" customWidth="1"/>
    <col min="3913" max="4086" width="8.7109375" style="2"/>
    <col min="4087" max="4087" width="11.85546875" style="2" customWidth="1"/>
    <col min="4088" max="4089" width="23.140625" style="2" customWidth="1"/>
    <col min="4090" max="4090" width="34.85546875" style="2" customWidth="1"/>
    <col min="4091" max="4091" width="27.42578125" style="2" customWidth="1"/>
    <col min="4092" max="4092" width="27.85546875" style="2" customWidth="1"/>
    <col min="4093" max="4095" width="22" style="2" customWidth="1"/>
    <col min="4096" max="4096" width="33.140625" style="2" customWidth="1"/>
    <col min="4097" max="4097" width="15.85546875" style="2" customWidth="1"/>
    <col min="4098" max="4098" width="24.85546875" style="2" customWidth="1"/>
    <col min="4099" max="4099" width="15.85546875" style="2" customWidth="1"/>
    <col min="4100" max="4100" width="15.140625" style="2" customWidth="1"/>
    <col min="4101" max="4101" width="12.140625" style="2" customWidth="1"/>
    <col min="4102" max="4102" width="14.5703125" style="2" customWidth="1"/>
    <col min="4103" max="4103" width="13.85546875" style="2" customWidth="1"/>
    <col min="4104" max="4105" width="15.42578125" style="2" customWidth="1"/>
    <col min="4106" max="4106" width="14.140625" style="2" customWidth="1"/>
    <col min="4107" max="4107" width="15.140625" style="2" customWidth="1"/>
    <col min="4108" max="4108" width="14.85546875" style="2" customWidth="1"/>
    <col min="4109" max="4109" width="15.5703125" style="2" customWidth="1"/>
    <col min="4110" max="4120" width="15.85546875" style="2" customWidth="1"/>
    <col min="4121" max="4141" width="8.7109375" style="2"/>
    <col min="4142" max="4142" width="11.140625" style="2" customWidth="1"/>
    <col min="4143" max="4154" width="8.7109375" style="2"/>
    <col min="4155" max="4155" width="10.42578125" style="2" bestFit="1" customWidth="1"/>
    <col min="4156" max="4166" width="8.7109375" style="2"/>
    <col min="4167" max="4167" width="46.85546875" style="2" customWidth="1"/>
    <col min="4168" max="4168" width="36" style="2" customWidth="1"/>
    <col min="4169" max="4342" width="8.7109375" style="2"/>
    <col min="4343" max="4343" width="11.85546875" style="2" customWidth="1"/>
    <col min="4344" max="4345" width="23.140625" style="2" customWidth="1"/>
    <col min="4346" max="4346" width="34.85546875" style="2" customWidth="1"/>
    <col min="4347" max="4347" width="27.42578125" style="2" customWidth="1"/>
    <col min="4348" max="4348" width="27.85546875" style="2" customWidth="1"/>
    <col min="4349" max="4351" width="22" style="2" customWidth="1"/>
    <col min="4352" max="4352" width="33.140625" style="2" customWidth="1"/>
    <col min="4353" max="4353" width="15.85546875" style="2" customWidth="1"/>
    <col min="4354" max="4354" width="24.85546875" style="2" customWidth="1"/>
    <col min="4355" max="4355" width="15.85546875" style="2" customWidth="1"/>
    <col min="4356" max="4356" width="15.140625" style="2" customWidth="1"/>
    <col min="4357" max="4357" width="12.140625" style="2" customWidth="1"/>
    <col min="4358" max="4358" width="14.5703125" style="2" customWidth="1"/>
    <col min="4359" max="4359" width="13.85546875" style="2" customWidth="1"/>
    <col min="4360" max="4361" width="15.42578125" style="2" customWidth="1"/>
    <col min="4362" max="4362" width="14.140625" style="2" customWidth="1"/>
    <col min="4363" max="4363" width="15.140625" style="2" customWidth="1"/>
    <col min="4364" max="4364" width="14.85546875" style="2" customWidth="1"/>
    <col min="4365" max="4365" width="15.5703125" style="2" customWidth="1"/>
    <col min="4366" max="4376" width="15.85546875" style="2" customWidth="1"/>
    <col min="4377" max="4397" width="8.7109375" style="2"/>
    <col min="4398" max="4398" width="11.140625" style="2" customWidth="1"/>
    <col min="4399" max="4410" width="8.7109375" style="2"/>
    <col min="4411" max="4411" width="10.42578125" style="2" bestFit="1" customWidth="1"/>
    <col min="4412" max="4422" width="8.7109375" style="2"/>
    <col min="4423" max="4423" width="46.85546875" style="2" customWidth="1"/>
    <col min="4424" max="4424" width="36" style="2" customWidth="1"/>
    <col min="4425" max="4598" width="8.7109375" style="2"/>
    <col min="4599" max="4599" width="11.85546875" style="2" customWidth="1"/>
    <col min="4600" max="4601" width="23.140625" style="2" customWidth="1"/>
    <col min="4602" max="4602" width="34.85546875" style="2" customWidth="1"/>
    <col min="4603" max="4603" width="27.42578125" style="2" customWidth="1"/>
    <col min="4604" max="4604" width="27.85546875" style="2" customWidth="1"/>
    <col min="4605" max="4607" width="22" style="2" customWidth="1"/>
    <col min="4608" max="4608" width="33.140625" style="2" customWidth="1"/>
    <col min="4609" max="4609" width="15.85546875" style="2" customWidth="1"/>
    <col min="4610" max="4610" width="24.85546875" style="2" customWidth="1"/>
    <col min="4611" max="4611" width="15.85546875" style="2" customWidth="1"/>
    <col min="4612" max="4612" width="15.140625" style="2" customWidth="1"/>
    <col min="4613" max="4613" width="12.140625" style="2" customWidth="1"/>
    <col min="4614" max="4614" width="14.5703125" style="2" customWidth="1"/>
    <col min="4615" max="4615" width="13.85546875" style="2" customWidth="1"/>
    <col min="4616" max="4617" width="15.42578125" style="2" customWidth="1"/>
    <col min="4618" max="4618" width="14.140625" style="2" customWidth="1"/>
    <col min="4619" max="4619" width="15.140625" style="2" customWidth="1"/>
    <col min="4620" max="4620" width="14.85546875" style="2" customWidth="1"/>
    <col min="4621" max="4621" width="15.5703125" style="2" customWidth="1"/>
    <col min="4622" max="4632" width="15.85546875" style="2" customWidth="1"/>
    <col min="4633" max="4653" width="8.7109375" style="2"/>
    <col min="4654" max="4654" width="11.140625" style="2" customWidth="1"/>
    <col min="4655" max="4666" width="8.7109375" style="2"/>
    <col min="4667" max="4667" width="10.42578125" style="2" bestFit="1" customWidth="1"/>
    <col min="4668" max="4678" width="8.7109375" style="2"/>
    <col min="4679" max="4679" width="46.85546875" style="2" customWidth="1"/>
    <col min="4680" max="4680" width="36" style="2" customWidth="1"/>
    <col min="4681" max="4854" width="8.7109375" style="2"/>
    <col min="4855" max="4855" width="11.85546875" style="2" customWidth="1"/>
    <col min="4856" max="4857" width="23.140625" style="2" customWidth="1"/>
    <col min="4858" max="4858" width="34.85546875" style="2" customWidth="1"/>
    <col min="4859" max="4859" width="27.42578125" style="2" customWidth="1"/>
    <col min="4860" max="4860" width="27.85546875" style="2" customWidth="1"/>
    <col min="4861" max="4863" width="22" style="2" customWidth="1"/>
    <col min="4864" max="4864" width="33.140625" style="2" customWidth="1"/>
    <col min="4865" max="4865" width="15.85546875" style="2" customWidth="1"/>
    <col min="4866" max="4866" width="24.85546875" style="2" customWidth="1"/>
    <col min="4867" max="4867" width="15.85546875" style="2" customWidth="1"/>
    <col min="4868" max="4868" width="15.140625" style="2" customWidth="1"/>
    <col min="4869" max="4869" width="12.140625" style="2" customWidth="1"/>
    <col min="4870" max="4870" width="14.5703125" style="2" customWidth="1"/>
    <col min="4871" max="4871" width="13.85546875" style="2" customWidth="1"/>
    <col min="4872" max="4873" width="15.42578125" style="2" customWidth="1"/>
    <col min="4874" max="4874" width="14.140625" style="2" customWidth="1"/>
    <col min="4875" max="4875" width="15.140625" style="2" customWidth="1"/>
    <col min="4876" max="4876" width="14.85546875" style="2" customWidth="1"/>
    <col min="4877" max="4877" width="15.5703125" style="2" customWidth="1"/>
    <col min="4878" max="4888" width="15.85546875" style="2" customWidth="1"/>
    <col min="4889" max="4909" width="8.7109375" style="2"/>
    <col min="4910" max="4910" width="11.140625" style="2" customWidth="1"/>
    <col min="4911" max="4922" width="8.7109375" style="2"/>
    <col min="4923" max="4923" width="10.42578125" style="2" bestFit="1" customWidth="1"/>
    <col min="4924" max="4934" width="8.7109375" style="2"/>
    <col min="4935" max="4935" width="46.85546875" style="2" customWidth="1"/>
    <col min="4936" max="4936" width="36" style="2" customWidth="1"/>
    <col min="4937" max="5110" width="8.7109375" style="2"/>
    <col min="5111" max="5111" width="11.85546875" style="2" customWidth="1"/>
    <col min="5112" max="5113" width="23.140625" style="2" customWidth="1"/>
    <col min="5114" max="5114" width="34.85546875" style="2" customWidth="1"/>
    <col min="5115" max="5115" width="27.42578125" style="2" customWidth="1"/>
    <col min="5116" max="5116" width="27.85546875" style="2" customWidth="1"/>
    <col min="5117" max="5119" width="22" style="2" customWidth="1"/>
    <col min="5120" max="5120" width="33.140625" style="2" customWidth="1"/>
    <col min="5121" max="5121" width="15.85546875" style="2" customWidth="1"/>
    <col min="5122" max="5122" width="24.85546875" style="2" customWidth="1"/>
    <col min="5123" max="5123" width="15.85546875" style="2" customWidth="1"/>
    <col min="5124" max="5124" width="15.140625" style="2" customWidth="1"/>
    <col min="5125" max="5125" width="12.140625" style="2" customWidth="1"/>
    <col min="5126" max="5126" width="14.5703125" style="2" customWidth="1"/>
    <col min="5127" max="5127" width="13.85546875" style="2" customWidth="1"/>
    <col min="5128" max="5129" width="15.42578125" style="2" customWidth="1"/>
    <col min="5130" max="5130" width="14.140625" style="2" customWidth="1"/>
    <col min="5131" max="5131" width="15.140625" style="2" customWidth="1"/>
    <col min="5132" max="5132" width="14.85546875" style="2" customWidth="1"/>
    <col min="5133" max="5133" width="15.5703125" style="2" customWidth="1"/>
    <col min="5134" max="5144" width="15.85546875" style="2" customWidth="1"/>
    <col min="5145" max="5165" width="8.7109375" style="2"/>
    <col min="5166" max="5166" width="11.140625" style="2" customWidth="1"/>
    <col min="5167" max="5178" width="8.7109375" style="2"/>
    <col min="5179" max="5179" width="10.42578125" style="2" bestFit="1" customWidth="1"/>
    <col min="5180" max="5190" width="8.7109375" style="2"/>
    <col min="5191" max="5191" width="46.85546875" style="2" customWidth="1"/>
    <col min="5192" max="5192" width="36" style="2" customWidth="1"/>
    <col min="5193" max="5366" width="8.7109375" style="2"/>
    <col min="5367" max="5367" width="11.85546875" style="2" customWidth="1"/>
    <col min="5368" max="5369" width="23.140625" style="2" customWidth="1"/>
    <col min="5370" max="5370" width="34.85546875" style="2" customWidth="1"/>
    <col min="5371" max="5371" width="27.42578125" style="2" customWidth="1"/>
    <col min="5372" max="5372" width="27.85546875" style="2" customWidth="1"/>
    <col min="5373" max="5375" width="22" style="2" customWidth="1"/>
    <col min="5376" max="5376" width="33.140625" style="2" customWidth="1"/>
    <col min="5377" max="5377" width="15.85546875" style="2" customWidth="1"/>
    <col min="5378" max="5378" width="24.85546875" style="2" customWidth="1"/>
    <col min="5379" max="5379" width="15.85546875" style="2" customWidth="1"/>
    <col min="5380" max="5380" width="15.140625" style="2" customWidth="1"/>
    <col min="5381" max="5381" width="12.140625" style="2" customWidth="1"/>
    <col min="5382" max="5382" width="14.5703125" style="2" customWidth="1"/>
    <col min="5383" max="5383" width="13.85546875" style="2" customWidth="1"/>
    <col min="5384" max="5385" width="15.42578125" style="2" customWidth="1"/>
    <col min="5386" max="5386" width="14.140625" style="2" customWidth="1"/>
    <col min="5387" max="5387" width="15.140625" style="2" customWidth="1"/>
    <col min="5388" max="5388" width="14.85546875" style="2" customWidth="1"/>
    <col min="5389" max="5389" width="15.5703125" style="2" customWidth="1"/>
    <col min="5390" max="5400" width="15.85546875" style="2" customWidth="1"/>
    <col min="5401" max="5421" width="8.7109375" style="2"/>
    <col min="5422" max="5422" width="11.140625" style="2" customWidth="1"/>
    <col min="5423" max="5434" width="8.7109375" style="2"/>
    <col min="5435" max="5435" width="10.42578125" style="2" bestFit="1" customWidth="1"/>
    <col min="5436" max="5446" width="8.7109375" style="2"/>
    <col min="5447" max="5447" width="46.85546875" style="2" customWidth="1"/>
    <col min="5448" max="5448" width="36" style="2" customWidth="1"/>
    <col min="5449" max="5622" width="8.7109375" style="2"/>
    <col min="5623" max="5623" width="11.85546875" style="2" customWidth="1"/>
    <col min="5624" max="5625" width="23.140625" style="2" customWidth="1"/>
    <col min="5626" max="5626" width="34.85546875" style="2" customWidth="1"/>
    <col min="5627" max="5627" width="27.42578125" style="2" customWidth="1"/>
    <col min="5628" max="5628" width="27.85546875" style="2" customWidth="1"/>
    <col min="5629" max="5631" width="22" style="2" customWidth="1"/>
    <col min="5632" max="5632" width="33.140625" style="2" customWidth="1"/>
    <col min="5633" max="5633" width="15.85546875" style="2" customWidth="1"/>
    <col min="5634" max="5634" width="24.85546875" style="2" customWidth="1"/>
    <col min="5635" max="5635" width="15.85546875" style="2" customWidth="1"/>
    <col min="5636" max="5636" width="15.140625" style="2" customWidth="1"/>
    <col min="5637" max="5637" width="12.140625" style="2" customWidth="1"/>
    <col min="5638" max="5638" width="14.5703125" style="2" customWidth="1"/>
    <col min="5639" max="5639" width="13.85546875" style="2" customWidth="1"/>
    <col min="5640" max="5641" width="15.42578125" style="2" customWidth="1"/>
    <col min="5642" max="5642" width="14.140625" style="2" customWidth="1"/>
    <col min="5643" max="5643" width="15.140625" style="2" customWidth="1"/>
    <col min="5644" max="5644" width="14.85546875" style="2" customWidth="1"/>
    <col min="5645" max="5645" width="15.5703125" style="2" customWidth="1"/>
    <col min="5646" max="5656" width="15.85546875" style="2" customWidth="1"/>
    <col min="5657" max="5677" width="8.7109375" style="2"/>
    <col min="5678" max="5678" width="11.140625" style="2" customWidth="1"/>
    <col min="5679" max="5690" width="8.7109375" style="2"/>
    <col min="5691" max="5691" width="10.42578125" style="2" bestFit="1" customWidth="1"/>
    <col min="5692" max="5702" width="8.7109375" style="2"/>
    <col min="5703" max="5703" width="46.85546875" style="2" customWidth="1"/>
    <col min="5704" max="5704" width="36" style="2" customWidth="1"/>
    <col min="5705" max="5878" width="8.7109375" style="2"/>
    <col min="5879" max="5879" width="11.85546875" style="2" customWidth="1"/>
    <col min="5880" max="5881" width="23.140625" style="2" customWidth="1"/>
    <col min="5882" max="5882" width="34.85546875" style="2" customWidth="1"/>
    <col min="5883" max="5883" width="27.42578125" style="2" customWidth="1"/>
    <col min="5884" max="5884" width="27.85546875" style="2" customWidth="1"/>
    <col min="5885" max="5887" width="22" style="2" customWidth="1"/>
    <col min="5888" max="5888" width="33.140625" style="2" customWidth="1"/>
    <col min="5889" max="5889" width="15.85546875" style="2" customWidth="1"/>
    <col min="5890" max="5890" width="24.85546875" style="2" customWidth="1"/>
    <col min="5891" max="5891" width="15.85546875" style="2" customWidth="1"/>
    <col min="5892" max="5892" width="15.140625" style="2" customWidth="1"/>
    <col min="5893" max="5893" width="12.140625" style="2" customWidth="1"/>
    <col min="5894" max="5894" width="14.5703125" style="2" customWidth="1"/>
    <col min="5895" max="5895" width="13.85546875" style="2" customWidth="1"/>
    <col min="5896" max="5897" width="15.42578125" style="2" customWidth="1"/>
    <col min="5898" max="5898" width="14.140625" style="2" customWidth="1"/>
    <col min="5899" max="5899" width="15.140625" style="2" customWidth="1"/>
    <col min="5900" max="5900" width="14.85546875" style="2" customWidth="1"/>
    <col min="5901" max="5901" width="15.5703125" style="2" customWidth="1"/>
    <col min="5902" max="5912" width="15.85546875" style="2" customWidth="1"/>
    <col min="5913" max="5933" width="8.7109375" style="2"/>
    <col min="5934" max="5934" width="11.140625" style="2" customWidth="1"/>
    <col min="5935" max="5946" width="8.7109375" style="2"/>
    <col min="5947" max="5947" width="10.42578125" style="2" bestFit="1" customWidth="1"/>
    <col min="5948" max="5958" width="8.7109375" style="2"/>
    <col min="5959" max="5959" width="46.85546875" style="2" customWidth="1"/>
    <col min="5960" max="5960" width="36" style="2" customWidth="1"/>
    <col min="5961" max="6134" width="8.7109375" style="2"/>
    <col min="6135" max="6135" width="11.85546875" style="2" customWidth="1"/>
    <col min="6136" max="6137" width="23.140625" style="2" customWidth="1"/>
    <col min="6138" max="6138" width="34.85546875" style="2" customWidth="1"/>
    <col min="6139" max="6139" width="27.42578125" style="2" customWidth="1"/>
    <col min="6140" max="6140" width="27.85546875" style="2" customWidth="1"/>
    <col min="6141" max="6143" width="22" style="2" customWidth="1"/>
    <col min="6144" max="6144" width="33.140625" style="2" customWidth="1"/>
    <col min="6145" max="6145" width="15.85546875" style="2" customWidth="1"/>
    <col min="6146" max="6146" width="24.85546875" style="2" customWidth="1"/>
    <col min="6147" max="6147" width="15.85546875" style="2" customWidth="1"/>
    <col min="6148" max="6148" width="15.140625" style="2" customWidth="1"/>
    <col min="6149" max="6149" width="12.140625" style="2" customWidth="1"/>
    <col min="6150" max="6150" width="14.5703125" style="2" customWidth="1"/>
    <col min="6151" max="6151" width="13.85546875" style="2" customWidth="1"/>
    <col min="6152" max="6153" width="15.42578125" style="2" customWidth="1"/>
    <col min="6154" max="6154" width="14.140625" style="2" customWidth="1"/>
    <col min="6155" max="6155" width="15.140625" style="2" customWidth="1"/>
    <col min="6156" max="6156" width="14.85546875" style="2" customWidth="1"/>
    <col min="6157" max="6157" width="15.5703125" style="2" customWidth="1"/>
    <col min="6158" max="6168" width="15.85546875" style="2" customWidth="1"/>
    <col min="6169" max="6189" width="8.7109375" style="2"/>
    <col min="6190" max="6190" width="11.140625" style="2" customWidth="1"/>
    <col min="6191" max="6202" width="8.7109375" style="2"/>
    <col min="6203" max="6203" width="10.42578125" style="2" bestFit="1" customWidth="1"/>
    <col min="6204" max="6214" width="8.7109375" style="2"/>
    <col min="6215" max="6215" width="46.85546875" style="2" customWidth="1"/>
    <col min="6216" max="6216" width="36" style="2" customWidth="1"/>
    <col min="6217" max="6390" width="8.7109375" style="2"/>
    <col min="6391" max="6391" width="11.85546875" style="2" customWidth="1"/>
    <col min="6392" max="6393" width="23.140625" style="2" customWidth="1"/>
    <col min="6394" max="6394" width="34.85546875" style="2" customWidth="1"/>
    <col min="6395" max="6395" width="27.42578125" style="2" customWidth="1"/>
    <col min="6396" max="6396" width="27.85546875" style="2" customWidth="1"/>
    <col min="6397" max="6399" width="22" style="2" customWidth="1"/>
    <col min="6400" max="6400" width="33.140625" style="2" customWidth="1"/>
    <col min="6401" max="6401" width="15.85546875" style="2" customWidth="1"/>
    <col min="6402" max="6402" width="24.85546875" style="2" customWidth="1"/>
    <col min="6403" max="6403" width="15.85546875" style="2" customWidth="1"/>
    <col min="6404" max="6404" width="15.140625" style="2" customWidth="1"/>
    <col min="6405" max="6405" width="12.140625" style="2" customWidth="1"/>
    <col min="6406" max="6406" width="14.5703125" style="2" customWidth="1"/>
    <col min="6407" max="6407" width="13.85546875" style="2" customWidth="1"/>
    <col min="6408" max="6409" width="15.42578125" style="2" customWidth="1"/>
    <col min="6410" max="6410" width="14.140625" style="2" customWidth="1"/>
    <col min="6411" max="6411" width="15.140625" style="2" customWidth="1"/>
    <col min="6412" max="6412" width="14.85546875" style="2" customWidth="1"/>
    <col min="6413" max="6413" width="15.5703125" style="2" customWidth="1"/>
    <col min="6414" max="6424" width="15.85546875" style="2" customWidth="1"/>
    <col min="6425" max="6445" width="8.7109375" style="2"/>
    <col min="6446" max="6446" width="11.140625" style="2" customWidth="1"/>
    <col min="6447" max="6458" width="8.7109375" style="2"/>
    <col min="6459" max="6459" width="10.42578125" style="2" bestFit="1" customWidth="1"/>
    <col min="6460" max="6470" width="8.7109375" style="2"/>
    <col min="6471" max="6471" width="46.85546875" style="2" customWidth="1"/>
    <col min="6472" max="6472" width="36" style="2" customWidth="1"/>
    <col min="6473" max="6646" width="8.7109375" style="2"/>
    <col min="6647" max="6647" width="11.85546875" style="2" customWidth="1"/>
    <col min="6648" max="6649" width="23.140625" style="2" customWidth="1"/>
    <col min="6650" max="6650" width="34.85546875" style="2" customWidth="1"/>
    <col min="6651" max="6651" width="27.42578125" style="2" customWidth="1"/>
    <col min="6652" max="6652" width="27.85546875" style="2" customWidth="1"/>
    <col min="6653" max="6655" width="22" style="2" customWidth="1"/>
    <col min="6656" max="6656" width="33.140625" style="2" customWidth="1"/>
    <col min="6657" max="6657" width="15.85546875" style="2" customWidth="1"/>
    <col min="6658" max="6658" width="24.85546875" style="2" customWidth="1"/>
    <col min="6659" max="6659" width="15.85546875" style="2" customWidth="1"/>
    <col min="6660" max="6660" width="15.140625" style="2" customWidth="1"/>
    <col min="6661" max="6661" width="12.140625" style="2" customWidth="1"/>
    <col min="6662" max="6662" width="14.5703125" style="2" customWidth="1"/>
    <col min="6663" max="6663" width="13.85546875" style="2" customWidth="1"/>
    <col min="6664" max="6665" width="15.42578125" style="2" customWidth="1"/>
    <col min="6666" max="6666" width="14.140625" style="2" customWidth="1"/>
    <col min="6667" max="6667" width="15.140625" style="2" customWidth="1"/>
    <col min="6668" max="6668" width="14.85546875" style="2" customWidth="1"/>
    <col min="6669" max="6669" width="15.5703125" style="2" customWidth="1"/>
    <col min="6670" max="6680" width="15.85546875" style="2" customWidth="1"/>
    <col min="6681" max="6701" width="8.7109375" style="2"/>
    <col min="6702" max="6702" width="11.140625" style="2" customWidth="1"/>
    <col min="6703" max="6714" width="8.7109375" style="2"/>
    <col min="6715" max="6715" width="10.42578125" style="2" bestFit="1" customWidth="1"/>
    <col min="6716" max="6726" width="8.7109375" style="2"/>
    <col min="6727" max="6727" width="46.85546875" style="2" customWidth="1"/>
    <col min="6728" max="6728" width="36" style="2" customWidth="1"/>
    <col min="6729" max="6902" width="8.7109375" style="2"/>
    <col min="6903" max="6903" width="11.85546875" style="2" customWidth="1"/>
    <col min="6904" max="6905" width="23.140625" style="2" customWidth="1"/>
    <col min="6906" max="6906" width="34.85546875" style="2" customWidth="1"/>
    <col min="6907" max="6907" width="27.42578125" style="2" customWidth="1"/>
    <col min="6908" max="6908" width="27.85546875" style="2" customWidth="1"/>
    <col min="6909" max="6911" width="22" style="2" customWidth="1"/>
    <col min="6912" max="6912" width="33.140625" style="2" customWidth="1"/>
    <col min="6913" max="6913" width="15.85546875" style="2" customWidth="1"/>
    <col min="6914" max="6914" width="24.85546875" style="2" customWidth="1"/>
    <col min="6915" max="6915" width="15.85546875" style="2" customWidth="1"/>
    <col min="6916" max="6916" width="15.140625" style="2" customWidth="1"/>
    <col min="6917" max="6917" width="12.140625" style="2" customWidth="1"/>
    <col min="6918" max="6918" width="14.5703125" style="2" customWidth="1"/>
    <col min="6919" max="6919" width="13.85546875" style="2" customWidth="1"/>
    <col min="6920" max="6921" width="15.42578125" style="2" customWidth="1"/>
    <col min="6922" max="6922" width="14.140625" style="2" customWidth="1"/>
    <col min="6923" max="6923" width="15.140625" style="2" customWidth="1"/>
    <col min="6924" max="6924" width="14.85546875" style="2" customWidth="1"/>
    <col min="6925" max="6925" width="15.5703125" style="2" customWidth="1"/>
    <col min="6926" max="6936" width="15.85546875" style="2" customWidth="1"/>
    <col min="6937" max="6957" width="8.7109375" style="2"/>
    <col min="6958" max="6958" width="11.140625" style="2" customWidth="1"/>
    <col min="6959" max="6970" width="8.7109375" style="2"/>
    <col min="6971" max="6971" width="10.42578125" style="2" bestFit="1" customWidth="1"/>
    <col min="6972" max="6982" width="8.7109375" style="2"/>
    <col min="6983" max="6983" width="46.85546875" style="2" customWidth="1"/>
    <col min="6984" max="6984" width="36" style="2" customWidth="1"/>
    <col min="6985" max="7158" width="8.7109375" style="2"/>
    <col min="7159" max="7159" width="11.85546875" style="2" customWidth="1"/>
    <col min="7160" max="7161" width="23.140625" style="2" customWidth="1"/>
    <col min="7162" max="7162" width="34.85546875" style="2" customWidth="1"/>
    <col min="7163" max="7163" width="27.42578125" style="2" customWidth="1"/>
    <col min="7164" max="7164" width="27.85546875" style="2" customWidth="1"/>
    <col min="7165" max="7167" width="22" style="2" customWidth="1"/>
    <col min="7168" max="7168" width="33.140625" style="2" customWidth="1"/>
    <col min="7169" max="7169" width="15.85546875" style="2" customWidth="1"/>
    <col min="7170" max="7170" width="24.85546875" style="2" customWidth="1"/>
    <col min="7171" max="7171" width="15.85546875" style="2" customWidth="1"/>
    <col min="7172" max="7172" width="15.140625" style="2" customWidth="1"/>
    <col min="7173" max="7173" width="12.140625" style="2" customWidth="1"/>
    <col min="7174" max="7174" width="14.5703125" style="2" customWidth="1"/>
    <col min="7175" max="7175" width="13.85546875" style="2" customWidth="1"/>
    <col min="7176" max="7177" width="15.42578125" style="2" customWidth="1"/>
    <col min="7178" max="7178" width="14.140625" style="2" customWidth="1"/>
    <col min="7179" max="7179" width="15.140625" style="2" customWidth="1"/>
    <col min="7180" max="7180" width="14.85546875" style="2" customWidth="1"/>
    <col min="7181" max="7181" width="15.5703125" style="2" customWidth="1"/>
    <col min="7182" max="7192" width="15.85546875" style="2" customWidth="1"/>
    <col min="7193" max="7213" width="8.7109375" style="2"/>
    <col min="7214" max="7214" width="11.140625" style="2" customWidth="1"/>
    <col min="7215" max="7226" width="8.7109375" style="2"/>
    <col min="7227" max="7227" width="10.42578125" style="2" bestFit="1" customWidth="1"/>
    <col min="7228" max="7238" width="8.7109375" style="2"/>
    <col min="7239" max="7239" width="46.85546875" style="2" customWidth="1"/>
    <col min="7240" max="7240" width="36" style="2" customWidth="1"/>
    <col min="7241" max="7414" width="8.7109375" style="2"/>
    <col min="7415" max="7415" width="11.85546875" style="2" customWidth="1"/>
    <col min="7416" max="7417" width="23.140625" style="2" customWidth="1"/>
    <col min="7418" max="7418" width="34.85546875" style="2" customWidth="1"/>
    <col min="7419" max="7419" width="27.42578125" style="2" customWidth="1"/>
    <col min="7420" max="7420" width="27.85546875" style="2" customWidth="1"/>
    <col min="7421" max="7423" width="22" style="2" customWidth="1"/>
    <col min="7424" max="7424" width="33.140625" style="2" customWidth="1"/>
    <col min="7425" max="7425" width="15.85546875" style="2" customWidth="1"/>
    <col min="7426" max="7426" width="24.85546875" style="2" customWidth="1"/>
    <col min="7427" max="7427" width="15.85546875" style="2" customWidth="1"/>
    <col min="7428" max="7428" width="15.140625" style="2" customWidth="1"/>
    <col min="7429" max="7429" width="12.140625" style="2" customWidth="1"/>
    <col min="7430" max="7430" width="14.5703125" style="2" customWidth="1"/>
    <col min="7431" max="7431" width="13.85546875" style="2" customWidth="1"/>
    <col min="7432" max="7433" width="15.42578125" style="2" customWidth="1"/>
    <col min="7434" max="7434" width="14.140625" style="2" customWidth="1"/>
    <col min="7435" max="7435" width="15.140625" style="2" customWidth="1"/>
    <col min="7436" max="7436" width="14.85546875" style="2" customWidth="1"/>
    <col min="7437" max="7437" width="15.5703125" style="2" customWidth="1"/>
    <col min="7438" max="7448" width="15.85546875" style="2" customWidth="1"/>
    <col min="7449" max="7469" width="8.7109375" style="2"/>
    <col min="7470" max="7470" width="11.140625" style="2" customWidth="1"/>
    <col min="7471" max="7482" width="8.7109375" style="2"/>
    <col min="7483" max="7483" width="10.42578125" style="2" bestFit="1" customWidth="1"/>
    <col min="7484" max="7494" width="8.7109375" style="2"/>
    <col min="7495" max="7495" width="46.85546875" style="2" customWidth="1"/>
    <col min="7496" max="7496" width="36" style="2" customWidth="1"/>
    <col min="7497" max="7670" width="8.7109375" style="2"/>
    <col min="7671" max="7671" width="11.85546875" style="2" customWidth="1"/>
    <col min="7672" max="7673" width="23.140625" style="2" customWidth="1"/>
    <col min="7674" max="7674" width="34.85546875" style="2" customWidth="1"/>
    <col min="7675" max="7675" width="27.42578125" style="2" customWidth="1"/>
    <col min="7676" max="7676" width="27.85546875" style="2" customWidth="1"/>
    <col min="7677" max="7679" width="22" style="2" customWidth="1"/>
    <col min="7680" max="7680" width="33.140625" style="2" customWidth="1"/>
    <col min="7681" max="7681" width="15.85546875" style="2" customWidth="1"/>
    <col min="7682" max="7682" width="24.85546875" style="2" customWidth="1"/>
    <col min="7683" max="7683" width="15.85546875" style="2" customWidth="1"/>
    <col min="7684" max="7684" width="15.140625" style="2" customWidth="1"/>
    <col min="7685" max="7685" width="12.140625" style="2" customWidth="1"/>
    <col min="7686" max="7686" width="14.5703125" style="2" customWidth="1"/>
    <col min="7687" max="7687" width="13.85546875" style="2" customWidth="1"/>
    <col min="7688" max="7689" width="15.42578125" style="2" customWidth="1"/>
    <col min="7690" max="7690" width="14.140625" style="2" customWidth="1"/>
    <col min="7691" max="7691" width="15.140625" style="2" customWidth="1"/>
    <col min="7692" max="7692" width="14.85546875" style="2" customWidth="1"/>
    <col min="7693" max="7693" width="15.5703125" style="2" customWidth="1"/>
    <col min="7694" max="7704" width="15.85546875" style="2" customWidth="1"/>
    <col min="7705" max="7725" width="8.7109375" style="2"/>
    <col min="7726" max="7726" width="11.140625" style="2" customWidth="1"/>
    <col min="7727" max="7738" width="8.7109375" style="2"/>
    <col min="7739" max="7739" width="10.42578125" style="2" bestFit="1" customWidth="1"/>
    <col min="7740" max="7750" width="8.7109375" style="2"/>
    <col min="7751" max="7751" width="46.85546875" style="2" customWidth="1"/>
    <col min="7752" max="7752" width="36" style="2" customWidth="1"/>
    <col min="7753" max="7926" width="8.7109375" style="2"/>
    <col min="7927" max="7927" width="11.85546875" style="2" customWidth="1"/>
    <col min="7928" max="7929" width="23.140625" style="2" customWidth="1"/>
    <col min="7930" max="7930" width="34.85546875" style="2" customWidth="1"/>
    <col min="7931" max="7931" width="27.42578125" style="2" customWidth="1"/>
    <col min="7932" max="7932" width="27.85546875" style="2" customWidth="1"/>
    <col min="7933" max="7935" width="22" style="2" customWidth="1"/>
    <col min="7936" max="7936" width="33.140625" style="2" customWidth="1"/>
    <col min="7937" max="7937" width="15.85546875" style="2" customWidth="1"/>
    <col min="7938" max="7938" width="24.85546875" style="2" customWidth="1"/>
    <col min="7939" max="7939" width="15.85546875" style="2" customWidth="1"/>
    <col min="7940" max="7940" width="15.140625" style="2" customWidth="1"/>
    <col min="7941" max="7941" width="12.140625" style="2" customWidth="1"/>
    <col min="7942" max="7942" width="14.5703125" style="2" customWidth="1"/>
    <col min="7943" max="7943" width="13.85546875" style="2" customWidth="1"/>
    <col min="7944" max="7945" width="15.42578125" style="2" customWidth="1"/>
    <col min="7946" max="7946" width="14.140625" style="2" customWidth="1"/>
    <col min="7947" max="7947" width="15.140625" style="2" customWidth="1"/>
    <col min="7948" max="7948" width="14.85546875" style="2" customWidth="1"/>
    <col min="7949" max="7949" width="15.5703125" style="2" customWidth="1"/>
    <col min="7950" max="7960" width="15.85546875" style="2" customWidth="1"/>
    <col min="7961" max="7981" width="8.7109375" style="2"/>
    <col min="7982" max="7982" width="11.140625" style="2" customWidth="1"/>
    <col min="7983" max="7994" width="8.7109375" style="2"/>
    <col min="7995" max="7995" width="10.42578125" style="2" bestFit="1" customWidth="1"/>
    <col min="7996" max="8006" width="8.7109375" style="2"/>
    <col min="8007" max="8007" width="46.85546875" style="2" customWidth="1"/>
    <col min="8008" max="8008" width="36" style="2" customWidth="1"/>
    <col min="8009" max="8182" width="8.7109375" style="2"/>
    <col min="8183" max="8183" width="11.85546875" style="2" customWidth="1"/>
    <col min="8184" max="8185" width="23.140625" style="2" customWidth="1"/>
    <col min="8186" max="8186" width="34.85546875" style="2" customWidth="1"/>
    <col min="8187" max="8187" width="27.42578125" style="2" customWidth="1"/>
    <col min="8188" max="8188" width="27.85546875" style="2" customWidth="1"/>
    <col min="8189" max="8191" width="22" style="2" customWidth="1"/>
    <col min="8192" max="8192" width="33.140625" style="2" customWidth="1"/>
    <col min="8193" max="8193" width="15.85546875" style="2" customWidth="1"/>
    <col min="8194" max="8194" width="24.85546875" style="2" customWidth="1"/>
    <col min="8195" max="8195" width="15.85546875" style="2" customWidth="1"/>
    <col min="8196" max="8196" width="15.140625" style="2" customWidth="1"/>
    <col min="8197" max="8197" width="12.140625" style="2" customWidth="1"/>
    <col min="8198" max="8198" width="14.5703125" style="2" customWidth="1"/>
    <col min="8199" max="8199" width="13.85546875" style="2" customWidth="1"/>
    <col min="8200" max="8201" width="15.42578125" style="2" customWidth="1"/>
    <col min="8202" max="8202" width="14.140625" style="2" customWidth="1"/>
    <col min="8203" max="8203" width="15.140625" style="2" customWidth="1"/>
    <col min="8204" max="8204" width="14.85546875" style="2" customWidth="1"/>
    <col min="8205" max="8205" width="15.5703125" style="2" customWidth="1"/>
    <col min="8206" max="8216" width="15.85546875" style="2" customWidth="1"/>
    <col min="8217" max="8237" width="8.7109375" style="2"/>
    <col min="8238" max="8238" width="11.140625" style="2" customWidth="1"/>
    <col min="8239" max="8250" width="8.7109375" style="2"/>
    <col min="8251" max="8251" width="10.42578125" style="2" bestFit="1" customWidth="1"/>
    <col min="8252" max="8262" width="8.7109375" style="2"/>
    <col min="8263" max="8263" width="46.85546875" style="2" customWidth="1"/>
    <col min="8264" max="8264" width="36" style="2" customWidth="1"/>
    <col min="8265" max="8438" width="8.7109375" style="2"/>
    <col min="8439" max="8439" width="11.85546875" style="2" customWidth="1"/>
    <col min="8440" max="8441" width="23.140625" style="2" customWidth="1"/>
    <col min="8442" max="8442" width="34.85546875" style="2" customWidth="1"/>
    <col min="8443" max="8443" width="27.42578125" style="2" customWidth="1"/>
    <col min="8444" max="8444" width="27.85546875" style="2" customWidth="1"/>
    <col min="8445" max="8447" width="22" style="2" customWidth="1"/>
    <col min="8448" max="8448" width="33.140625" style="2" customWidth="1"/>
    <col min="8449" max="8449" width="15.85546875" style="2" customWidth="1"/>
    <col min="8450" max="8450" width="24.85546875" style="2" customWidth="1"/>
    <col min="8451" max="8451" width="15.85546875" style="2" customWidth="1"/>
    <col min="8452" max="8452" width="15.140625" style="2" customWidth="1"/>
    <col min="8453" max="8453" width="12.140625" style="2" customWidth="1"/>
    <col min="8454" max="8454" width="14.5703125" style="2" customWidth="1"/>
    <col min="8455" max="8455" width="13.85546875" style="2" customWidth="1"/>
    <col min="8456" max="8457" width="15.42578125" style="2" customWidth="1"/>
    <col min="8458" max="8458" width="14.140625" style="2" customWidth="1"/>
    <col min="8459" max="8459" width="15.140625" style="2" customWidth="1"/>
    <col min="8460" max="8460" width="14.85546875" style="2" customWidth="1"/>
    <col min="8461" max="8461" width="15.5703125" style="2" customWidth="1"/>
    <col min="8462" max="8472" width="15.85546875" style="2" customWidth="1"/>
    <col min="8473" max="8493" width="8.7109375" style="2"/>
    <col min="8494" max="8494" width="11.140625" style="2" customWidth="1"/>
    <col min="8495" max="8506" width="8.7109375" style="2"/>
    <col min="8507" max="8507" width="10.42578125" style="2" bestFit="1" customWidth="1"/>
    <col min="8508" max="8518" width="8.7109375" style="2"/>
    <col min="8519" max="8519" width="46.85546875" style="2" customWidth="1"/>
    <col min="8520" max="8520" width="36" style="2" customWidth="1"/>
    <col min="8521" max="8694" width="8.7109375" style="2"/>
    <col min="8695" max="8695" width="11.85546875" style="2" customWidth="1"/>
    <col min="8696" max="8697" width="23.140625" style="2" customWidth="1"/>
    <col min="8698" max="8698" width="34.85546875" style="2" customWidth="1"/>
    <col min="8699" max="8699" width="27.42578125" style="2" customWidth="1"/>
    <col min="8700" max="8700" width="27.85546875" style="2" customWidth="1"/>
    <col min="8701" max="8703" width="22" style="2" customWidth="1"/>
    <col min="8704" max="8704" width="33.140625" style="2" customWidth="1"/>
    <col min="8705" max="8705" width="15.85546875" style="2" customWidth="1"/>
    <col min="8706" max="8706" width="24.85546875" style="2" customWidth="1"/>
    <col min="8707" max="8707" width="15.85546875" style="2" customWidth="1"/>
    <col min="8708" max="8708" width="15.140625" style="2" customWidth="1"/>
    <col min="8709" max="8709" width="12.140625" style="2" customWidth="1"/>
    <col min="8710" max="8710" width="14.5703125" style="2" customWidth="1"/>
    <col min="8711" max="8711" width="13.85546875" style="2" customWidth="1"/>
    <col min="8712" max="8713" width="15.42578125" style="2" customWidth="1"/>
    <col min="8714" max="8714" width="14.140625" style="2" customWidth="1"/>
    <col min="8715" max="8715" width="15.140625" style="2" customWidth="1"/>
    <col min="8716" max="8716" width="14.85546875" style="2" customWidth="1"/>
    <col min="8717" max="8717" width="15.5703125" style="2" customWidth="1"/>
    <col min="8718" max="8728" width="15.85546875" style="2" customWidth="1"/>
    <col min="8729" max="8749" width="8.7109375" style="2"/>
    <col min="8750" max="8750" width="11.140625" style="2" customWidth="1"/>
    <col min="8751" max="8762" width="8.7109375" style="2"/>
    <col min="8763" max="8763" width="10.42578125" style="2" bestFit="1" customWidth="1"/>
    <col min="8764" max="8774" width="8.7109375" style="2"/>
    <col min="8775" max="8775" width="46.85546875" style="2" customWidth="1"/>
    <col min="8776" max="8776" width="36" style="2" customWidth="1"/>
    <col min="8777" max="8950" width="8.7109375" style="2"/>
    <col min="8951" max="8951" width="11.85546875" style="2" customWidth="1"/>
    <col min="8952" max="8953" width="23.140625" style="2" customWidth="1"/>
    <col min="8954" max="8954" width="34.85546875" style="2" customWidth="1"/>
    <col min="8955" max="8955" width="27.42578125" style="2" customWidth="1"/>
    <col min="8956" max="8956" width="27.85546875" style="2" customWidth="1"/>
    <col min="8957" max="8959" width="22" style="2" customWidth="1"/>
    <col min="8960" max="8960" width="33.140625" style="2" customWidth="1"/>
    <col min="8961" max="8961" width="15.85546875" style="2" customWidth="1"/>
    <col min="8962" max="8962" width="24.85546875" style="2" customWidth="1"/>
    <col min="8963" max="8963" width="15.85546875" style="2" customWidth="1"/>
    <col min="8964" max="8964" width="15.140625" style="2" customWidth="1"/>
    <col min="8965" max="8965" width="12.140625" style="2" customWidth="1"/>
    <col min="8966" max="8966" width="14.5703125" style="2" customWidth="1"/>
    <col min="8967" max="8967" width="13.85546875" style="2" customWidth="1"/>
    <col min="8968" max="8969" width="15.42578125" style="2" customWidth="1"/>
    <col min="8970" max="8970" width="14.140625" style="2" customWidth="1"/>
    <col min="8971" max="8971" width="15.140625" style="2" customWidth="1"/>
    <col min="8972" max="8972" width="14.85546875" style="2" customWidth="1"/>
    <col min="8973" max="8973" width="15.5703125" style="2" customWidth="1"/>
    <col min="8974" max="8984" width="15.85546875" style="2" customWidth="1"/>
    <col min="8985" max="9005" width="8.7109375" style="2"/>
    <col min="9006" max="9006" width="11.140625" style="2" customWidth="1"/>
    <col min="9007" max="9018" width="8.7109375" style="2"/>
    <col min="9019" max="9019" width="10.42578125" style="2" bestFit="1" customWidth="1"/>
    <col min="9020" max="9030" width="8.7109375" style="2"/>
    <col min="9031" max="9031" width="46.85546875" style="2" customWidth="1"/>
    <col min="9032" max="9032" width="36" style="2" customWidth="1"/>
    <col min="9033" max="9206" width="8.7109375" style="2"/>
    <col min="9207" max="9207" width="11.85546875" style="2" customWidth="1"/>
    <col min="9208" max="9209" width="23.140625" style="2" customWidth="1"/>
    <col min="9210" max="9210" width="34.85546875" style="2" customWidth="1"/>
    <col min="9211" max="9211" width="27.42578125" style="2" customWidth="1"/>
    <col min="9212" max="9212" width="27.85546875" style="2" customWidth="1"/>
    <col min="9213" max="9215" width="22" style="2" customWidth="1"/>
    <col min="9216" max="9216" width="33.140625" style="2" customWidth="1"/>
    <col min="9217" max="9217" width="15.85546875" style="2" customWidth="1"/>
    <col min="9218" max="9218" width="24.85546875" style="2" customWidth="1"/>
    <col min="9219" max="9219" width="15.85546875" style="2" customWidth="1"/>
    <col min="9220" max="9220" width="15.140625" style="2" customWidth="1"/>
    <col min="9221" max="9221" width="12.140625" style="2" customWidth="1"/>
    <col min="9222" max="9222" width="14.5703125" style="2" customWidth="1"/>
    <col min="9223" max="9223" width="13.85546875" style="2" customWidth="1"/>
    <col min="9224" max="9225" width="15.42578125" style="2" customWidth="1"/>
    <col min="9226" max="9226" width="14.140625" style="2" customWidth="1"/>
    <col min="9227" max="9227" width="15.140625" style="2" customWidth="1"/>
    <col min="9228" max="9228" width="14.85546875" style="2" customWidth="1"/>
    <col min="9229" max="9229" width="15.5703125" style="2" customWidth="1"/>
    <col min="9230" max="9240" width="15.85546875" style="2" customWidth="1"/>
    <col min="9241" max="9261" width="8.7109375" style="2"/>
    <col min="9262" max="9262" width="11.140625" style="2" customWidth="1"/>
    <col min="9263" max="9274" width="8.7109375" style="2"/>
    <col min="9275" max="9275" width="10.42578125" style="2" bestFit="1" customWidth="1"/>
    <col min="9276" max="9286" width="8.7109375" style="2"/>
    <col min="9287" max="9287" width="46.85546875" style="2" customWidth="1"/>
    <col min="9288" max="9288" width="36" style="2" customWidth="1"/>
    <col min="9289" max="9462" width="8.7109375" style="2"/>
    <col min="9463" max="9463" width="11.85546875" style="2" customWidth="1"/>
    <col min="9464" max="9465" width="23.140625" style="2" customWidth="1"/>
    <col min="9466" max="9466" width="34.85546875" style="2" customWidth="1"/>
    <col min="9467" max="9467" width="27.42578125" style="2" customWidth="1"/>
    <col min="9468" max="9468" width="27.85546875" style="2" customWidth="1"/>
    <col min="9469" max="9471" width="22" style="2" customWidth="1"/>
    <col min="9472" max="9472" width="33.140625" style="2" customWidth="1"/>
    <col min="9473" max="9473" width="15.85546875" style="2" customWidth="1"/>
    <col min="9474" max="9474" width="24.85546875" style="2" customWidth="1"/>
    <col min="9475" max="9475" width="15.85546875" style="2" customWidth="1"/>
    <col min="9476" max="9476" width="15.140625" style="2" customWidth="1"/>
    <col min="9477" max="9477" width="12.140625" style="2" customWidth="1"/>
    <col min="9478" max="9478" width="14.5703125" style="2" customWidth="1"/>
    <col min="9479" max="9479" width="13.85546875" style="2" customWidth="1"/>
    <col min="9480" max="9481" width="15.42578125" style="2" customWidth="1"/>
    <col min="9482" max="9482" width="14.140625" style="2" customWidth="1"/>
    <col min="9483" max="9483" width="15.140625" style="2" customWidth="1"/>
    <col min="9484" max="9484" width="14.85546875" style="2" customWidth="1"/>
    <col min="9485" max="9485" width="15.5703125" style="2" customWidth="1"/>
    <col min="9486" max="9496" width="15.85546875" style="2" customWidth="1"/>
    <col min="9497" max="9517" width="8.7109375" style="2"/>
    <col min="9518" max="9518" width="11.140625" style="2" customWidth="1"/>
    <col min="9519" max="9530" width="8.7109375" style="2"/>
    <col min="9531" max="9531" width="10.42578125" style="2" bestFit="1" customWidth="1"/>
    <col min="9532" max="9542" width="8.7109375" style="2"/>
    <col min="9543" max="9543" width="46.85546875" style="2" customWidth="1"/>
    <col min="9544" max="9544" width="36" style="2" customWidth="1"/>
    <col min="9545" max="9718" width="8.7109375" style="2"/>
    <col min="9719" max="9719" width="11.85546875" style="2" customWidth="1"/>
    <col min="9720" max="9721" width="23.140625" style="2" customWidth="1"/>
    <col min="9722" max="9722" width="34.85546875" style="2" customWidth="1"/>
    <col min="9723" max="9723" width="27.42578125" style="2" customWidth="1"/>
    <col min="9724" max="9724" width="27.85546875" style="2" customWidth="1"/>
    <col min="9725" max="9727" width="22" style="2" customWidth="1"/>
    <col min="9728" max="9728" width="33.140625" style="2" customWidth="1"/>
    <col min="9729" max="9729" width="15.85546875" style="2" customWidth="1"/>
    <col min="9730" max="9730" width="24.85546875" style="2" customWidth="1"/>
    <col min="9731" max="9731" width="15.85546875" style="2" customWidth="1"/>
    <col min="9732" max="9732" width="15.140625" style="2" customWidth="1"/>
    <col min="9733" max="9733" width="12.140625" style="2" customWidth="1"/>
    <col min="9734" max="9734" width="14.5703125" style="2" customWidth="1"/>
    <col min="9735" max="9735" width="13.85546875" style="2" customWidth="1"/>
    <col min="9736" max="9737" width="15.42578125" style="2" customWidth="1"/>
    <col min="9738" max="9738" width="14.140625" style="2" customWidth="1"/>
    <col min="9739" max="9739" width="15.140625" style="2" customWidth="1"/>
    <col min="9740" max="9740" width="14.85546875" style="2" customWidth="1"/>
    <col min="9741" max="9741" width="15.5703125" style="2" customWidth="1"/>
    <col min="9742" max="9752" width="15.85546875" style="2" customWidth="1"/>
    <col min="9753" max="9773" width="8.7109375" style="2"/>
    <col min="9774" max="9774" width="11.140625" style="2" customWidth="1"/>
    <col min="9775" max="9786" width="8.7109375" style="2"/>
    <col min="9787" max="9787" width="10.42578125" style="2" bestFit="1" customWidth="1"/>
    <col min="9788" max="9798" width="8.7109375" style="2"/>
    <col min="9799" max="9799" width="46.85546875" style="2" customWidth="1"/>
    <col min="9800" max="9800" width="36" style="2" customWidth="1"/>
    <col min="9801" max="9974" width="8.7109375" style="2"/>
    <col min="9975" max="9975" width="11.85546875" style="2" customWidth="1"/>
    <col min="9976" max="9977" width="23.140625" style="2" customWidth="1"/>
    <col min="9978" max="9978" width="34.85546875" style="2" customWidth="1"/>
    <col min="9979" max="9979" width="27.42578125" style="2" customWidth="1"/>
    <col min="9980" max="9980" width="27.85546875" style="2" customWidth="1"/>
    <col min="9981" max="9983" width="22" style="2" customWidth="1"/>
    <col min="9984" max="9984" width="33.140625" style="2" customWidth="1"/>
    <col min="9985" max="9985" width="15.85546875" style="2" customWidth="1"/>
    <col min="9986" max="9986" width="24.85546875" style="2" customWidth="1"/>
    <col min="9987" max="9987" width="15.85546875" style="2" customWidth="1"/>
    <col min="9988" max="9988" width="15.140625" style="2" customWidth="1"/>
    <col min="9989" max="9989" width="12.140625" style="2" customWidth="1"/>
    <col min="9990" max="9990" width="14.5703125" style="2" customWidth="1"/>
    <col min="9991" max="9991" width="13.85546875" style="2" customWidth="1"/>
    <col min="9992" max="9993" width="15.42578125" style="2" customWidth="1"/>
    <col min="9994" max="9994" width="14.140625" style="2" customWidth="1"/>
    <col min="9995" max="9995" width="15.140625" style="2" customWidth="1"/>
    <col min="9996" max="9996" width="14.85546875" style="2" customWidth="1"/>
    <col min="9997" max="9997" width="15.5703125" style="2" customWidth="1"/>
    <col min="9998" max="10008" width="15.85546875" style="2" customWidth="1"/>
    <col min="10009" max="10029" width="8.7109375" style="2"/>
    <col min="10030" max="10030" width="11.140625" style="2" customWidth="1"/>
    <col min="10031" max="10042" width="8.7109375" style="2"/>
    <col min="10043" max="10043" width="10.42578125" style="2" bestFit="1" customWidth="1"/>
    <col min="10044" max="10054" width="8.7109375" style="2"/>
    <col min="10055" max="10055" width="46.85546875" style="2" customWidth="1"/>
    <col min="10056" max="10056" width="36" style="2" customWidth="1"/>
    <col min="10057" max="10230" width="8.7109375" style="2"/>
    <col min="10231" max="10231" width="11.85546875" style="2" customWidth="1"/>
    <col min="10232" max="10233" width="23.140625" style="2" customWidth="1"/>
    <col min="10234" max="10234" width="34.85546875" style="2" customWidth="1"/>
    <col min="10235" max="10235" width="27.42578125" style="2" customWidth="1"/>
    <col min="10236" max="10236" width="27.85546875" style="2" customWidth="1"/>
    <col min="10237" max="10239" width="22" style="2" customWidth="1"/>
    <col min="10240" max="10240" width="33.140625" style="2" customWidth="1"/>
    <col min="10241" max="10241" width="15.85546875" style="2" customWidth="1"/>
    <col min="10242" max="10242" width="24.85546875" style="2" customWidth="1"/>
    <col min="10243" max="10243" width="15.85546875" style="2" customWidth="1"/>
    <col min="10244" max="10244" width="15.140625" style="2" customWidth="1"/>
    <col min="10245" max="10245" width="12.140625" style="2" customWidth="1"/>
    <col min="10246" max="10246" width="14.5703125" style="2" customWidth="1"/>
    <col min="10247" max="10247" width="13.85546875" style="2" customWidth="1"/>
    <col min="10248" max="10249" width="15.42578125" style="2" customWidth="1"/>
    <col min="10250" max="10250" width="14.140625" style="2" customWidth="1"/>
    <col min="10251" max="10251" width="15.140625" style="2" customWidth="1"/>
    <col min="10252" max="10252" width="14.85546875" style="2" customWidth="1"/>
    <col min="10253" max="10253" width="15.5703125" style="2" customWidth="1"/>
    <col min="10254" max="10264" width="15.85546875" style="2" customWidth="1"/>
    <col min="10265" max="10285" width="8.7109375" style="2"/>
    <col min="10286" max="10286" width="11.140625" style="2" customWidth="1"/>
    <col min="10287" max="10298" width="8.7109375" style="2"/>
    <col min="10299" max="10299" width="10.42578125" style="2" bestFit="1" customWidth="1"/>
    <col min="10300" max="10310" width="8.7109375" style="2"/>
    <col min="10311" max="10311" width="46.85546875" style="2" customWidth="1"/>
    <col min="10312" max="10312" width="36" style="2" customWidth="1"/>
    <col min="10313" max="10486" width="8.7109375" style="2"/>
    <col min="10487" max="10487" width="11.85546875" style="2" customWidth="1"/>
    <col min="10488" max="10489" width="23.140625" style="2" customWidth="1"/>
    <col min="10490" max="10490" width="34.85546875" style="2" customWidth="1"/>
    <col min="10491" max="10491" width="27.42578125" style="2" customWidth="1"/>
    <col min="10492" max="10492" width="27.85546875" style="2" customWidth="1"/>
    <col min="10493" max="10495" width="22" style="2" customWidth="1"/>
    <col min="10496" max="10496" width="33.140625" style="2" customWidth="1"/>
    <col min="10497" max="10497" width="15.85546875" style="2" customWidth="1"/>
    <col min="10498" max="10498" width="24.85546875" style="2" customWidth="1"/>
    <col min="10499" max="10499" width="15.85546875" style="2" customWidth="1"/>
    <col min="10500" max="10500" width="15.140625" style="2" customWidth="1"/>
    <col min="10501" max="10501" width="12.140625" style="2" customWidth="1"/>
    <col min="10502" max="10502" width="14.5703125" style="2" customWidth="1"/>
    <col min="10503" max="10503" width="13.85546875" style="2" customWidth="1"/>
    <col min="10504" max="10505" width="15.42578125" style="2" customWidth="1"/>
    <col min="10506" max="10506" width="14.140625" style="2" customWidth="1"/>
    <col min="10507" max="10507" width="15.140625" style="2" customWidth="1"/>
    <col min="10508" max="10508" width="14.85546875" style="2" customWidth="1"/>
    <col min="10509" max="10509" width="15.5703125" style="2" customWidth="1"/>
    <col min="10510" max="10520" width="15.85546875" style="2" customWidth="1"/>
    <col min="10521" max="10541" width="8.7109375" style="2"/>
    <col min="10542" max="10542" width="11.140625" style="2" customWidth="1"/>
    <col min="10543" max="10554" width="8.7109375" style="2"/>
    <col min="10555" max="10555" width="10.42578125" style="2" bestFit="1" customWidth="1"/>
    <col min="10556" max="10566" width="8.7109375" style="2"/>
    <col min="10567" max="10567" width="46.85546875" style="2" customWidth="1"/>
    <col min="10568" max="10568" width="36" style="2" customWidth="1"/>
    <col min="10569" max="10742" width="8.7109375" style="2"/>
    <col min="10743" max="10743" width="11.85546875" style="2" customWidth="1"/>
    <col min="10744" max="10745" width="23.140625" style="2" customWidth="1"/>
    <col min="10746" max="10746" width="34.85546875" style="2" customWidth="1"/>
    <col min="10747" max="10747" width="27.42578125" style="2" customWidth="1"/>
    <col min="10748" max="10748" width="27.85546875" style="2" customWidth="1"/>
    <col min="10749" max="10751" width="22" style="2" customWidth="1"/>
    <col min="10752" max="10752" width="33.140625" style="2" customWidth="1"/>
    <col min="10753" max="10753" width="15.85546875" style="2" customWidth="1"/>
    <col min="10754" max="10754" width="24.85546875" style="2" customWidth="1"/>
    <col min="10755" max="10755" width="15.85546875" style="2" customWidth="1"/>
    <col min="10756" max="10756" width="15.140625" style="2" customWidth="1"/>
    <col min="10757" max="10757" width="12.140625" style="2" customWidth="1"/>
    <col min="10758" max="10758" width="14.5703125" style="2" customWidth="1"/>
    <col min="10759" max="10759" width="13.85546875" style="2" customWidth="1"/>
    <col min="10760" max="10761" width="15.42578125" style="2" customWidth="1"/>
    <col min="10762" max="10762" width="14.140625" style="2" customWidth="1"/>
    <col min="10763" max="10763" width="15.140625" style="2" customWidth="1"/>
    <col min="10764" max="10764" width="14.85546875" style="2" customWidth="1"/>
    <col min="10765" max="10765" width="15.5703125" style="2" customWidth="1"/>
    <col min="10766" max="10776" width="15.85546875" style="2" customWidth="1"/>
    <col min="10777" max="10797" width="8.7109375" style="2"/>
    <col min="10798" max="10798" width="11.140625" style="2" customWidth="1"/>
    <col min="10799" max="10810" width="8.7109375" style="2"/>
    <col min="10811" max="10811" width="10.42578125" style="2" bestFit="1" customWidth="1"/>
    <col min="10812" max="10822" width="8.7109375" style="2"/>
    <col min="10823" max="10823" width="46.85546875" style="2" customWidth="1"/>
    <col min="10824" max="10824" width="36" style="2" customWidth="1"/>
    <col min="10825" max="10998" width="8.7109375" style="2"/>
    <col min="10999" max="10999" width="11.85546875" style="2" customWidth="1"/>
    <col min="11000" max="11001" width="23.140625" style="2" customWidth="1"/>
    <col min="11002" max="11002" width="34.85546875" style="2" customWidth="1"/>
    <col min="11003" max="11003" width="27.42578125" style="2" customWidth="1"/>
    <col min="11004" max="11004" width="27.85546875" style="2" customWidth="1"/>
    <col min="11005" max="11007" width="22" style="2" customWidth="1"/>
    <col min="11008" max="11008" width="33.140625" style="2" customWidth="1"/>
    <col min="11009" max="11009" width="15.85546875" style="2" customWidth="1"/>
    <col min="11010" max="11010" width="24.85546875" style="2" customWidth="1"/>
    <col min="11011" max="11011" width="15.85546875" style="2" customWidth="1"/>
    <col min="11012" max="11012" width="15.140625" style="2" customWidth="1"/>
    <col min="11013" max="11013" width="12.140625" style="2" customWidth="1"/>
    <col min="11014" max="11014" width="14.5703125" style="2" customWidth="1"/>
    <col min="11015" max="11015" width="13.85546875" style="2" customWidth="1"/>
    <col min="11016" max="11017" width="15.42578125" style="2" customWidth="1"/>
    <col min="11018" max="11018" width="14.140625" style="2" customWidth="1"/>
    <col min="11019" max="11019" width="15.140625" style="2" customWidth="1"/>
    <col min="11020" max="11020" width="14.85546875" style="2" customWidth="1"/>
    <col min="11021" max="11021" width="15.5703125" style="2" customWidth="1"/>
    <col min="11022" max="11032" width="15.85546875" style="2" customWidth="1"/>
    <col min="11033" max="11053" width="8.7109375" style="2"/>
    <col min="11054" max="11054" width="11.140625" style="2" customWidth="1"/>
    <col min="11055" max="11066" width="8.7109375" style="2"/>
    <col min="11067" max="11067" width="10.42578125" style="2" bestFit="1" customWidth="1"/>
    <col min="11068" max="11078" width="8.7109375" style="2"/>
    <col min="11079" max="11079" width="46.85546875" style="2" customWidth="1"/>
    <col min="11080" max="11080" width="36" style="2" customWidth="1"/>
    <col min="11081" max="11254" width="8.7109375" style="2"/>
    <col min="11255" max="11255" width="11.85546875" style="2" customWidth="1"/>
    <col min="11256" max="11257" width="23.140625" style="2" customWidth="1"/>
    <col min="11258" max="11258" width="34.85546875" style="2" customWidth="1"/>
    <col min="11259" max="11259" width="27.42578125" style="2" customWidth="1"/>
    <col min="11260" max="11260" width="27.85546875" style="2" customWidth="1"/>
    <col min="11261" max="11263" width="22" style="2" customWidth="1"/>
    <col min="11264" max="11264" width="33.140625" style="2" customWidth="1"/>
    <col min="11265" max="11265" width="15.85546875" style="2" customWidth="1"/>
    <col min="11266" max="11266" width="24.85546875" style="2" customWidth="1"/>
    <col min="11267" max="11267" width="15.85546875" style="2" customWidth="1"/>
    <col min="11268" max="11268" width="15.140625" style="2" customWidth="1"/>
    <col min="11269" max="11269" width="12.140625" style="2" customWidth="1"/>
    <col min="11270" max="11270" width="14.5703125" style="2" customWidth="1"/>
    <col min="11271" max="11271" width="13.85546875" style="2" customWidth="1"/>
    <col min="11272" max="11273" width="15.42578125" style="2" customWidth="1"/>
    <col min="11274" max="11274" width="14.140625" style="2" customWidth="1"/>
    <col min="11275" max="11275" width="15.140625" style="2" customWidth="1"/>
    <col min="11276" max="11276" width="14.85546875" style="2" customWidth="1"/>
    <col min="11277" max="11277" width="15.5703125" style="2" customWidth="1"/>
    <col min="11278" max="11288" width="15.85546875" style="2" customWidth="1"/>
    <col min="11289" max="11309" width="8.7109375" style="2"/>
    <col min="11310" max="11310" width="11.140625" style="2" customWidth="1"/>
    <col min="11311" max="11322" width="8.7109375" style="2"/>
    <col min="11323" max="11323" width="10.42578125" style="2" bestFit="1" customWidth="1"/>
    <col min="11324" max="11334" width="8.7109375" style="2"/>
    <col min="11335" max="11335" width="46.85546875" style="2" customWidth="1"/>
    <col min="11336" max="11336" width="36" style="2" customWidth="1"/>
    <col min="11337" max="11510" width="8.7109375" style="2"/>
    <col min="11511" max="11511" width="11.85546875" style="2" customWidth="1"/>
    <col min="11512" max="11513" width="23.140625" style="2" customWidth="1"/>
    <col min="11514" max="11514" width="34.85546875" style="2" customWidth="1"/>
    <col min="11515" max="11515" width="27.42578125" style="2" customWidth="1"/>
    <col min="11516" max="11516" width="27.85546875" style="2" customWidth="1"/>
    <col min="11517" max="11519" width="22" style="2" customWidth="1"/>
    <col min="11520" max="11520" width="33.140625" style="2" customWidth="1"/>
    <col min="11521" max="11521" width="15.85546875" style="2" customWidth="1"/>
    <col min="11522" max="11522" width="24.85546875" style="2" customWidth="1"/>
    <col min="11523" max="11523" width="15.85546875" style="2" customWidth="1"/>
    <col min="11524" max="11524" width="15.140625" style="2" customWidth="1"/>
    <col min="11525" max="11525" width="12.140625" style="2" customWidth="1"/>
    <col min="11526" max="11526" width="14.5703125" style="2" customWidth="1"/>
    <col min="11527" max="11527" width="13.85546875" style="2" customWidth="1"/>
    <col min="11528" max="11529" width="15.42578125" style="2" customWidth="1"/>
    <col min="11530" max="11530" width="14.140625" style="2" customWidth="1"/>
    <col min="11531" max="11531" width="15.140625" style="2" customWidth="1"/>
    <col min="11532" max="11532" width="14.85546875" style="2" customWidth="1"/>
    <col min="11533" max="11533" width="15.5703125" style="2" customWidth="1"/>
    <col min="11534" max="11544" width="15.85546875" style="2" customWidth="1"/>
    <col min="11545" max="11565" width="8.7109375" style="2"/>
    <col min="11566" max="11566" width="11.140625" style="2" customWidth="1"/>
    <col min="11567" max="11578" width="8.7109375" style="2"/>
    <col min="11579" max="11579" width="10.42578125" style="2" bestFit="1" customWidth="1"/>
    <col min="11580" max="11590" width="8.7109375" style="2"/>
    <col min="11591" max="11591" width="46.85546875" style="2" customWidth="1"/>
    <col min="11592" max="11592" width="36" style="2" customWidth="1"/>
    <col min="11593" max="11766" width="8.7109375" style="2"/>
    <col min="11767" max="11767" width="11.85546875" style="2" customWidth="1"/>
    <col min="11768" max="11769" width="23.140625" style="2" customWidth="1"/>
    <col min="11770" max="11770" width="34.85546875" style="2" customWidth="1"/>
    <col min="11771" max="11771" width="27.42578125" style="2" customWidth="1"/>
    <col min="11772" max="11772" width="27.85546875" style="2" customWidth="1"/>
    <col min="11773" max="11775" width="22" style="2" customWidth="1"/>
    <col min="11776" max="11776" width="33.140625" style="2" customWidth="1"/>
    <col min="11777" max="11777" width="15.85546875" style="2" customWidth="1"/>
    <col min="11778" max="11778" width="24.85546875" style="2" customWidth="1"/>
    <col min="11779" max="11779" width="15.85546875" style="2" customWidth="1"/>
    <col min="11780" max="11780" width="15.140625" style="2" customWidth="1"/>
    <col min="11781" max="11781" width="12.140625" style="2" customWidth="1"/>
    <col min="11782" max="11782" width="14.5703125" style="2" customWidth="1"/>
    <col min="11783" max="11783" width="13.85546875" style="2" customWidth="1"/>
    <col min="11784" max="11785" width="15.42578125" style="2" customWidth="1"/>
    <col min="11786" max="11786" width="14.140625" style="2" customWidth="1"/>
    <col min="11787" max="11787" width="15.140625" style="2" customWidth="1"/>
    <col min="11788" max="11788" width="14.85546875" style="2" customWidth="1"/>
    <col min="11789" max="11789" width="15.5703125" style="2" customWidth="1"/>
    <col min="11790" max="11800" width="15.85546875" style="2" customWidth="1"/>
    <col min="11801" max="11821" width="8.7109375" style="2"/>
    <col min="11822" max="11822" width="11.140625" style="2" customWidth="1"/>
    <col min="11823" max="11834" width="8.7109375" style="2"/>
    <col min="11835" max="11835" width="10.42578125" style="2" bestFit="1" customWidth="1"/>
    <col min="11836" max="11846" width="8.7109375" style="2"/>
    <col min="11847" max="11847" width="46.85546875" style="2" customWidth="1"/>
    <col min="11848" max="11848" width="36" style="2" customWidth="1"/>
    <col min="11849" max="12022" width="8.7109375" style="2"/>
    <col min="12023" max="12023" width="11.85546875" style="2" customWidth="1"/>
    <col min="12024" max="12025" width="23.140625" style="2" customWidth="1"/>
    <col min="12026" max="12026" width="34.85546875" style="2" customWidth="1"/>
    <col min="12027" max="12027" width="27.42578125" style="2" customWidth="1"/>
    <col min="12028" max="12028" width="27.85546875" style="2" customWidth="1"/>
    <col min="12029" max="12031" width="22" style="2" customWidth="1"/>
    <col min="12032" max="12032" width="33.140625" style="2" customWidth="1"/>
    <col min="12033" max="12033" width="15.85546875" style="2" customWidth="1"/>
    <col min="12034" max="12034" width="24.85546875" style="2" customWidth="1"/>
    <col min="12035" max="12035" width="15.85546875" style="2" customWidth="1"/>
    <col min="12036" max="12036" width="15.140625" style="2" customWidth="1"/>
    <col min="12037" max="12037" width="12.140625" style="2" customWidth="1"/>
    <col min="12038" max="12038" width="14.5703125" style="2" customWidth="1"/>
    <col min="12039" max="12039" width="13.85546875" style="2" customWidth="1"/>
    <col min="12040" max="12041" width="15.42578125" style="2" customWidth="1"/>
    <col min="12042" max="12042" width="14.140625" style="2" customWidth="1"/>
    <col min="12043" max="12043" width="15.140625" style="2" customWidth="1"/>
    <col min="12044" max="12044" width="14.85546875" style="2" customWidth="1"/>
    <col min="12045" max="12045" width="15.5703125" style="2" customWidth="1"/>
    <col min="12046" max="12056" width="15.85546875" style="2" customWidth="1"/>
    <col min="12057" max="12077" width="8.7109375" style="2"/>
    <col min="12078" max="12078" width="11.140625" style="2" customWidth="1"/>
    <col min="12079" max="12090" width="8.7109375" style="2"/>
    <col min="12091" max="12091" width="10.42578125" style="2" bestFit="1" customWidth="1"/>
    <col min="12092" max="12102" width="8.7109375" style="2"/>
    <col min="12103" max="12103" width="46.85546875" style="2" customWidth="1"/>
    <col min="12104" max="12104" width="36" style="2" customWidth="1"/>
    <col min="12105" max="12278" width="8.7109375" style="2"/>
    <col min="12279" max="12279" width="11.85546875" style="2" customWidth="1"/>
    <col min="12280" max="12281" width="23.140625" style="2" customWidth="1"/>
    <col min="12282" max="12282" width="34.85546875" style="2" customWidth="1"/>
    <col min="12283" max="12283" width="27.42578125" style="2" customWidth="1"/>
    <col min="12284" max="12284" width="27.85546875" style="2" customWidth="1"/>
    <col min="12285" max="12287" width="22" style="2" customWidth="1"/>
    <col min="12288" max="12288" width="33.140625" style="2" customWidth="1"/>
    <col min="12289" max="12289" width="15.85546875" style="2" customWidth="1"/>
    <col min="12290" max="12290" width="24.85546875" style="2" customWidth="1"/>
    <col min="12291" max="12291" width="15.85546875" style="2" customWidth="1"/>
    <col min="12292" max="12292" width="15.140625" style="2" customWidth="1"/>
    <col min="12293" max="12293" width="12.140625" style="2" customWidth="1"/>
    <col min="12294" max="12294" width="14.5703125" style="2" customWidth="1"/>
    <col min="12295" max="12295" width="13.85546875" style="2" customWidth="1"/>
    <col min="12296" max="12297" width="15.42578125" style="2" customWidth="1"/>
    <col min="12298" max="12298" width="14.140625" style="2" customWidth="1"/>
    <col min="12299" max="12299" width="15.140625" style="2" customWidth="1"/>
    <col min="12300" max="12300" width="14.85546875" style="2" customWidth="1"/>
    <col min="12301" max="12301" width="15.5703125" style="2" customWidth="1"/>
    <col min="12302" max="12312" width="15.85546875" style="2" customWidth="1"/>
    <col min="12313" max="12333" width="8.7109375" style="2"/>
    <col min="12334" max="12334" width="11.140625" style="2" customWidth="1"/>
    <col min="12335" max="12346" width="8.7109375" style="2"/>
    <col min="12347" max="12347" width="10.42578125" style="2" bestFit="1" customWidth="1"/>
    <col min="12348" max="12358" width="8.7109375" style="2"/>
    <col min="12359" max="12359" width="46.85546875" style="2" customWidth="1"/>
    <col min="12360" max="12360" width="36" style="2" customWidth="1"/>
    <col min="12361" max="12534" width="8.7109375" style="2"/>
    <col min="12535" max="12535" width="11.85546875" style="2" customWidth="1"/>
    <col min="12536" max="12537" width="23.140625" style="2" customWidth="1"/>
    <col min="12538" max="12538" width="34.85546875" style="2" customWidth="1"/>
    <col min="12539" max="12539" width="27.42578125" style="2" customWidth="1"/>
    <col min="12540" max="12540" width="27.85546875" style="2" customWidth="1"/>
    <col min="12541" max="12543" width="22" style="2" customWidth="1"/>
    <col min="12544" max="12544" width="33.140625" style="2" customWidth="1"/>
    <col min="12545" max="12545" width="15.85546875" style="2" customWidth="1"/>
    <col min="12546" max="12546" width="24.85546875" style="2" customWidth="1"/>
    <col min="12547" max="12547" width="15.85546875" style="2" customWidth="1"/>
    <col min="12548" max="12548" width="15.140625" style="2" customWidth="1"/>
    <col min="12549" max="12549" width="12.140625" style="2" customWidth="1"/>
    <col min="12550" max="12550" width="14.5703125" style="2" customWidth="1"/>
    <col min="12551" max="12551" width="13.85546875" style="2" customWidth="1"/>
    <col min="12552" max="12553" width="15.42578125" style="2" customWidth="1"/>
    <col min="12554" max="12554" width="14.140625" style="2" customWidth="1"/>
    <col min="12555" max="12555" width="15.140625" style="2" customWidth="1"/>
    <col min="12556" max="12556" width="14.85546875" style="2" customWidth="1"/>
    <col min="12557" max="12557" width="15.5703125" style="2" customWidth="1"/>
    <col min="12558" max="12568" width="15.85546875" style="2" customWidth="1"/>
    <col min="12569" max="12589" width="8.7109375" style="2"/>
    <col min="12590" max="12590" width="11.140625" style="2" customWidth="1"/>
    <col min="12591" max="12602" width="8.7109375" style="2"/>
    <col min="12603" max="12603" width="10.42578125" style="2" bestFit="1" customWidth="1"/>
    <col min="12604" max="12614" width="8.7109375" style="2"/>
    <col min="12615" max="12615" width="46.85546875" style="2" customWidth="1"/>
    <col min="12616" max="12616" width="36" style="2" customWidth="1"/>
    <col min="12617" max="12790" width="8.7109375" style="2"/>
    <col min="12791" max="12791" width="11.85546875" style="2" customWidth="1"/>
    <col min="12792" max="12793" width="23.140625" style="2" customWidth="1"/>
    <col min="12794" max="12794" width="34.85546875" style="2" customWidth="1"/>
    <col min="12795" max="12795" width="27.42578125" style="2" customWidth="1"/>
    <col min="12796" max="12796" width="27.85546875" style="2" customWidth="1"/>
    <col min="12797" max="12799" width="22" style="2" customWidth="1"/>
    <col min="12800" max="12800" width="33.140625" style="2" customWidth="1"/>
    <col min="12801" max="12801" width="15.85546875" style="2" customWidth="1"/>
    <col min="12802" max="12802" width="24.85546875" style="2" customWidth="1"/>
    <col min="12803" max="12803" width="15.85546875" style="2" customWidth="1"/>
    <col min="12804" max="12804" width="15.140625" style="2" customWidth="1"/>
    <col min="12805" max="12805" width="12.140625" style="2" customWidth="1"/>
    <col min="12806" max="12806" width="14.5703125" style="2" customWidth="1"/>
    <col min="12807" max="12807" width="13.85546875" style="2" customWidth="1"/>
    <col min="12808" max="12809" width="15.42578125" style="2" customWidth="1"/>
    <col min="12810" max="12810" width="14.140625" style="2" customWidth="1"/>
    <col min="12811" max="12811" width="15.140625" style="2" customWidth="1"/>
    <col min="12812" max="12812" width="14.85546875" style="2" customWidth="1"/>
    <col min="12813" max="12813" width="15.5703125" style="2" customWidth="1"/>
    <col min="12814" max="12824" width="15.85546875" style="2" customWidth="1"/>
    <col min="12825" max="12845" width="8.7109375" style="2"/>
    <col min="12846" max="12846" width="11.140625" style="2" customWidth="1"/>
    <col min="12847" max="12858" width="8.7109375" style="2"/>
    <col min="12859" max="12859" width="10.42578125" style="2" bestFit="1" customWidth="1"/>
    <col min="12860" max="12870" width="8.7109375" style="2"/>
    <col min="12871" max="12871" width="46.85546875" style="2" customWidth="1"/>
    <col min="12872" max="12872" width="36" style="2" customWidth="1"/>
    <col min="12873" max="13046" width="8.7109375" style="2"/>
    <col min="13047" max="13047" width="11.85546875" style="2" customWidth="1"/>
    <col min="13048" max="13049" width="23.140625" style="2" customWidth="1"/>
    <col min="13050" max="13050" width="34.85546875" style="2" customWidth="1"/>
    <col min="13051" max="13051" width="27.42578125" style="2" customWidth="1"/>
    <col min="13052" max="13052" width="27.85546875" style="2" customWidth="1"/>
    <col min="13053" max="13055" width="22" style="2" customWidth="1"/>
    <col min="13056" max="13056" width="33.140625" style="2" customWidth="1"/>
    <col min="13057" max="13057" width="15.85546875" style="2" customWidth="1"/>
    <col min="13058" max="13058" width="24.85546875" style="2" customWidth="1"/>
    <col min="13059" max="13059" width="15.85546875" style="2" customWidth="1"/>
    <col min="13060" max="13060" width="15.140625" style="2" customWidth="1"/>
    <col min="13061" max="13061" width="12.140625" style="2" customWidth="1"/>
    <col min="13062" max="13062" width="14.5703125" style="2" customWidth="1"/>
    <col min="13063" max="13063" width="13.85546875" style="2" customWidth="1"/>
    <col min="13064" max="13065" width="15.42578125" style="2" customWidth="1"/>
    <col min="13066" max="13066" width="14.140625" style="2" customWidth="1"/>
    <col min="13067" max="13067" width="15.140625" style="2" customWidth="1"/>
    <col min="13068" max="13068" width="14.85546875" style="2" customWidth="1"/>
    <col min="13069" max="13069" width="15.5703125" style="2" customWidth="1"/>
    <col min="13070" max="13080" width="15.85546875" style="2" customWidth="1"/>
    <col min="13081" max="13101" width="8.7109375" style="2"/>
    <col min="13102" max="13102" width="11.140625" style="2" customWidth="1"/>
    <col min="13103" max="13114" width="8.7109375" style="2"/>
    <col min="13115" max="13115" width="10.42578125" style="2" bestFit="1" customWidth="1"/>
    <col min="13116" max="13126" width="8.7109375" style="2"/>
    <col min="13127" max="13127" width="46.85546875" style="2" customWidth="1"/>
    <col min="13128" max="13128" width="36" style="2" customWidth="1"/>
    <col min="13129" max="13302" width="8.7109375" style="2"/>
    <col min="13303" max="13303" width="11.85546875" style="2" customWidth="1"/>
    <col min="13304" max="13305" width="23.140625" style="2" customWidth="1"/>
    <col min="13306" max="13306" width="34.85546875" style="2" customWidth="1"/>
    <col min="13307" max="13307" width="27.42578125" style="2" customWidth="1"/>
    <col min="13308" max="13308" width="27.85546875" style="2" customWidth="1"/>
    <col min="13309" max="13311" width="22" style="2" customWidth="1"/>
    <col min="13312" max="13312" width="33.140625" style="2" customWidth="1"/>
    <col min="13313" max="13313" width="15.85546875" style="2" customWidth="1"/>
    <col min="13314" max="13314" width="24.85546875" style="2" customWidth="1"/>
    <col min="13315" max="13315" width="15.85546875" style="2" customWidth="1"/>
    <col min="13316" max="13316" width="15.140625" style="2" customWidth="1"/>
    <col min="13317" max="13317" width="12.140625" style="2" customWidth="1"/>
    <col min="13318" max="13318" width="14.5703125" style="2" customWidth="1"/>
    <col min="13319" max="13319" width="13.85546875" style="2" customWidth="1"/>
    <col min="13320" max="13321" width="15.42578125" style="2" customWidth="1"/>
    <col min="13322" max="13322" width="14.140625" style="2" customWidth="1"/>
    <col min="13323" max="13323" width="15.140625" style="2" customWidth="1"/>
    <col min="13324" max="13324" width="14.85546875" style="2" customWidth="1"/>
    <col min="13325" max="13325" width="15.5703125" style="2" customWidth="1"/>
    <col min="13326" max="13336" width="15.85546875" style="2" customWidth="1"/>
    <col min="13337" max="13357" width="8.7109375" style="2"/>
    <col min="13358" max="13358" width="11.140625" style="2" customWidth="1"/>
    <col min="13359" max="13370" width="8.7109375" style="2"/>
    <col min="13371" max="13371" width="10.42578125" style="2" bestFit="1" customWidth="1"/>
    <col min="13372" max="13382" width="8.7109375" style="2"/>
    <col min="13383" max="13383" width="46.85546875" style="2" customWidth="1"/>
    <col min="13384" max="13384" width="36" style="2" customWidth="1"/>
    <col min="13385" max="13558" width="8.7109375" style="2"/>
    <col min="13559" max="13559" width="11.85546875" style="2" customWidth="1"/>
    <col min="13560" max="13561" width="23.140625" style="2" customWidth="1"/>
    <col min="13562" max="13562" width="34.85546875" style="2" customWidth="1"/>
    <col min="13563" max="13563" width="27.42578125" style="2" customWidth="1"/>
    <col min="13564" max="13564" width="27.85546875" style="2" customWidth="1"/>
    <col min="13565" max="13567" width="22" style="2" customWidth="1"/>
    <col min="13568" max="13568" width="33.140625" style="2" customWidth="1"/>
    <col min="13569" max="13569" width="15.85546875" style="2" customWidth="1"/>
    <col min="13570" max="13570" width="24.85546875" style="2" customWidth="1"/>
    <col min="13571" max="13571" width="15.85546875" style="2" customWidth="1"/>
    <col min="13572" max="13572" width="15.140625" style="2" customWidth="1"/>
    <col min="13573" max="13573" width="12.140625" style="2" customWidth="1"/>
    <col min="13574" max="13574" width="14.5703125" style="2" customWidth="1"/>
    <col min="13575" max="13575" width="13.85546875" style="2" customWidth="1"/>
    <col min="13576" max="13577" width="15.42578125" style="2" customWidth="1"/>
    <col min="13578" max="13578" width="14.140625" style="2" customWidth="1"/>
    <col min="13579" max="13579" width="15.140625" style="2" customWidth="1"/>
    <col min="13580" max="13580" width="14.85546875" style="2" customWidth="1"/>
    <col min="13581" max="13581" width="15.5703125" style="2" customWidth="1"/>
    <col min="13582" max="13592" width="15.85546875" style="2" customWidth="1"/>
    <col min="13593" max="13613" width="8.7109375" style="2"/>
    <col min="13614" max="13614" width="11.140625" style="2" customWidth="1"/>
    <col min="13615" max="13626" width="8.7109375" style="2"/>
    <col min="13627" max="13627" width="10.42578125" style="2" bestFit="1" customWidth="1"/>
    <col min="13628" max="13638" width="8.7109375" style="2"/>
    <col min="13639" max="13639" width="46.85546875" style="2" customWidth="1"/>
    <col min="13640" max="13640" width="36" style="2" customWidth="1"/>
    <col min="13641" max="13814" width="8.7109375" style="2"/>
    <col min="13815" max="13815" width="11.85546875" style="2" customWidth="1"/>
    <col min="13816" max="13817" width="23.140625" style="2" customWidth="1"/>
    <col min="13818" max="13818" width="34.85546875" style="2" customWidth="1"/>
    <col min="13819" max="13819" width="27.42578125" style="2" customWidth="1"/>
    <col min="13820" max="13820" width="27.85546875" style="2" customWidth="1"/>
    <col min="13821" max="13823" width="22" style="2" customWidth="1"/>
    <col min="13824" max="13824" width="33.140625" style="2" customWidth="1"/>
    <col min="13825" max="13825" width="15.85546875" style="2" customWidth="1"/>
    <col min="13826" max="13826" width="24.85546875" style="2" customWidth="1"/>
    <col min="13827" max="13827" width="15.85546875" style="2" customWidth="1"/>
    <col min="13828" max="13828" width="15.140625" style="2" customWidth="1"/>
    <col min="13829" max="13829" width="12.140625" style="2" customWidth="1"/>
    <col min="13830" max="13830" width="14.5703125" style="2" customWidth="1"/>
    <col min="13831" max="13831" width="13.85546875" style="2" customWidth="1"/>
    <col min="13832" max="13833" width="15.42578125" style="2" customWidth="1"/>
    <col min="13834" max="13834" width="14.140625" style="2" customWidth="1"/>
    <col min="13835" max="13835" width="15.140625" style="2" customWidth="1"/>
    <col min="13836" max="13836" width="14.85546875" style="2" customWidth="1"/>
    <col min="13837" max="13837" width="15.5703125" style="2" customWidth="1"/>
    <col min="13838" max="13848" width="15.85546875" style="2" customWidth="1"/>
    <col min="13849" max="13869" width="8.7109375" style="2"/>
    <col min="13870" max="13870" width="11.140625" style="2" customWidth="1"/>
    <col min="13871" max="13882" width="8.7109375" style="2"/>
    <col min="13883" max="13883" width="10.42578125" style="2" bestFit="1" customWidth="1"/>
    <col min="13884" max="13894" width="8.7109375" style="2"/>
    <col min="13895" max="13895" width="46.85546875" style="2" customWidth="1"/>
    <col min="13896" max="13896" width="36" style="2" customWidth="1"/>
    <col min="13897" max="14070" width="8.7109375" style="2"/>
    <col min="14071" max="14071" width="11.85546875" style="2" customWidth="1"/>
    <col min="14072" max="14073" width="23.140625" style="2" customWidth="1"/>
    <col min="14074" max="14074" width="34.85546875" style="2" customWidth="1"/>
    <col min="14075" max="14075" width="27.42578125" style="2" customWidth="1"/>
    <col min="14076" max="14076" width="27.85546875" style="2" customWidth="1"/>
    <col min="14077" max="14079" width="22" style="2" customWidth="1"/>
    <col min="14080" max="14080" width="33.140625" style="2" customWidth="1"/>
    <col min="14081" max="14081" width="15.85546875" style="2" customWidth="1"/>
    <col min="14082" max="14082" width="24.85546875" style="2" customWidth="1"/>
    <col min="14083" max="14083" width="15.85546875" style="2" customWidth="1"/>
    <col min="14084" max="14084" width="15.140625" style="2" customWidth="1"/>
    <col min="14085" max="14085" width="12.140625" style="2" customWidth="1"/>
    <col min="14086" max="14086" width="14.5703125" style="2" customWidth="1"/>
    <col min="14087" max="14087" width="13.85546875" style="2" customWidth="1"/>
    <col min="14088" max="14089" width="15.42578125" style="2" customWidth="1"/>
    <col min="14090" max="14090" width="14.140625" style="2" customWidth="1"/>
    <col min="14091" max="14091" width="15.140625" style="2" customWidth="1"/>
    <col min="14092" max="14092" width="14.85546875" style="2" customWidth="1"/>
    <col min="14093" max="14093" width="15.5703125" style="2" customWidth="1"/>
    <col min="14094" max="14104" width="15.85546875" style="2" customWidth="1"/>
    <col min="14105" max="14125" width="8.7109375" style="2"/>
    <col min="14126" max="14126" width="11.140625" style="2" customWidth="1"/>
    <col min="14127" max="14138" width="8.7109375" style="2"/>
    <col min="14139" max="14139" width="10.42578125" style="2" bestFit="1" customWidth="1"/>
    <col min="14140" max="14150" width="8.7109375" style="2"/>
    <col min="14151" max="14151" width="46.85546875" style="2" customWidth="1"/>
    <col min="14152" max="14152" width="36" style="2" customWidth="1"/>
    <col min="14153" max="14326" width="8.7109375" style="2"/>
    <col min="14327" max="14327" width="11.85546875" style="2" customWidth="1"/>
    <col min="14328" max="14329" width="23.140625" style="2" customWidth="1"/>
    <col min="14330" max="14330" width="34.85546875" style="2" customWidth="1"/>
    <col min="14331" max="14331" width="27.42578125" style="2" customWidth="1"/>
    <col min="14332" max="14332" width="27.85546875" style="2" customWidth="1"/>
    <col min="14333" max="14335" width="22" style="2" customWidth="1"/>
    <col min="14336" max="14336" width="33.140625" style="2" customWidth="1"/>
    <col min="14337" max="14337" width="15.85546875" style="2" customWidth="1"/>
    <col min="14338" max="14338" width="24.85546875" style="2" customWidth="1"/>
    <col min="14339" max="14339" width="15.85546875" style="2" customWidth="1"/>
    <col min="14340" max="14340" width="15.140625" style="2" customWidth="1"/>
    <col min="14341" max="14341" width="12.140625" style="2" customWidth="1"/>
    <col min="14342" max="14342" width="14.5703125" style="2" customWidth="1"/>
    <col min="14343" max="14343" width="13.85546875" style="2" customWidth="1"/>
    <col min="14344" max="14345" width="15.42578125" style="2" customWidth="1"/>
    <col min="14346" max="14346" width="14.140625" style="2" customWidth="1"/>
    <col min="14347" max="14347" width="15.140625" style="2" customWidth="1"/>
    <col min="14348" max="14348" width="14.85546875" style="2" customWidth="1"/>
    <col min="14349" max="14349" width="15.5703125" style="2" customWidth="1"/>
    <col min="14350" max="14360" width="15.85546875" style="2" customWidth="1"/>
    <col min="14361" max="14381" width="8.7109375" style="2"/>
    <col min="14382" max="14382" width="11.140625" style="2" customWidth="1"/>
    <col min="14383" max="14394" width="8.7109375" style="2"/>
    <col min="14395" max="14395" width="10.42578125" style="2" bestFit="1" customWidth="1"/>
    <col min="14396" max="14406" width="8.7109375" style="2"/>
    <col min="14407" max="14407" width="46.85546875" style="2" customWidth="1"/>
    <col min="14408" max="14408" width="36" style="2" customWidth="1"/>
    <col min="14409" max="14582" width="8.7109375" style="2"/>
    <col min="14583" max="14583" width="11.85546875" style="2" customWidth="1"/>
    <col min="14584" max="14585" width="23.140625" style="2" customWidth="1"/>
    <col min="14586" max="14586" width="34.85546875" style="2" customWidth="1"/>
    <col min="14587" max="14587" width="27.42578125" style="2" customWidth="1"/>
    <col min="14588" max="14588" width="27.85546875" style="2" customWidth="1"/>
    <col min="14589" max="14591" width="22" style="2" customWidth="1"/>
    <col min="14592" max="14592" width="33.140625" style="2" customWidth="1"/>
    <col min="14593" max="14593" width="15.85546875" style="2" customWidth="1"/>
    <col min="14594" max="14594" width="24.85546875" style="2" customWidth="1"/>
    <col min="14595" max="14595" width="15.85546875" style="2" customWidth="1"/>
    <col min="14596" max="14596" width="15.140625" style="2" customWidth="1"/>
    <col min="14597" max="14597" width="12.140625" style="2" customWidth="1"/>
    <col min="14598" max="14598" width="14.5703125" style="2" customWidth="1"/>
    <col min="14599" max="14599" width="13.85546875" style="2" customWidth="1"/>
    <col min="14600" max="14601" width="15.42578125" style="2" customWidth="1"/>
    <col min="14602" max="14602" width="14.140625" style="2" customWidth="1"/>
    <col min="14603" max="14603" width="15.140625" style="2" customWidth="1"/>
    <col min="14604" max="14604" width="14.85546875" style="2" customWidth="1"/>
    <col min="14605" max="14605" width="15.5703125" style="2" customWidth="1"/>
    <col min="14606" max="14616" width="15.85546875" style="2" customWidth="1"/>
    <col min="14617" max="14637" width="8.7109375" style="2"/>
    <col min="14638" max="14638" width="11.140625" style="2" customWidth="1"/>
    <col min="14639" max="14650" width="8.7109375" style="2"/>
    <col min="14651" max="14651" width="10.42578125" style="2" bestFit="1" customWidth="1"/>
    <col min="14652" max="14662" width="8.7109375" style="2"/>
    <col min="14663" max="14663" width="46.85546875" style="2" customWidth="1"/>
    <col min="14664" max="14664" width="36" style="2" customWidth="1"/>
    <col min="14665" max="14838" width="8.7109375" style="2"/>
    <col min="14839" max="14839" width="11.85546875" style="2" customWidth="1"/>
    <col min="14840" max="14841" width="23.140625" style="2" customWidth="1"/>
    <col min="14842" max="14842" width="34.85546875" style="2" customWidth="1"/>
    <col min="14843" max="14843" width="27.42578125" style="2" customWidth="1"/>
    <col min="14844" max="14844" width="27.85546875" style="2" customWidth="1"/>
    <col min="14845" max="14847" width="22" style="2" customWidth="1"/>
    <col min="14848" max="14848" width="33.140625" style="2" customWidth="1"/>
    <col min="14849" max="14849" width="15.85546875" style="2" customWidth="1"/>
    <col min="14850" max="14850" width="24.85546875" style="2" customWidth="1"/>
    <col min="14851" max="14851" width="15.85546875" style="2" customWidth="1"/>
    <col min="14852" max="14852" width="15.140625" style="2" customWidth="1"/>
    <col min="14853" max="14853" width="12.140625" style="2" customWidth="1"/>
    <col min="14854" max="14854" width="14.5703125" style="2" customWidth="1"/>
    <col min="14855" max="14855" width="13.85546875" style="2" customWidth="1"/>
    <col min="14856" max="14857" width="15.42578125" style="2" customWidth="1"/>
    <col min="14858" max="14858" width="14.140625" style="2" customWidth="1"/>
    <col min="14859" max="14859" width="15.140625" style="2" customWidth="1"/>
    <col min="14860" max="14860" width="14.85546875" style="2" customWidth="1"/>
    <col min="14861" max="14861" width="15.5703125" style="2" customWidth="1"/>
    <col min="14862" max="14872" width="15.85546875" style="2" customWidth="1"/>
    <col min="14873" max="14893" width="8.7109375" style="2"/>
    <col min="14894" max="14894" width="11.140625" style="2" customWidth="1"/>
    <col min="14895" max="14906" width="8.7109375" style="2"/>
    <col min="14907" max="14907" width="10.42578125" style="2" bestFit="1" customWidth="1"/>
    <col min="14908" max="14918" width="8.7109375" style="2"/>
    <col min="14919" max="14919" width="46.85546875" style="2" customWidth="1"/>
    <col min="14920" max="14920" width="36" style="2" customWidth="1"/>
    <col min="14921" max="15094" width="8.7109375" style="2"/>
    <col min="15095" max="15095" width="11.85546875" style="2" customWidth="1"/>
    <col min="15096" max="15097" width="23.140625" style="2" customWidth="1"/>
    <col min="15098" max="15098" width="34.85546875" style="2" customWidth="1"/>
    <col min="15099" max="15099" width="27.42578125" style="2" customWidth="1"/>
    <col min="15100" max="15100" width="27.85546875" style="2" customWidth="1"/>
    <col min="15101" max="15103" width="22" style="2" customWidth="1"/>
    <col min="15104" max="15104" width="33.140625" style="2" customWidth="1"/>
    <col min="15105" max="15105" width="15.85546875" style="2" customWidth="1"/>
    <col min="15106" max="15106" width="24.85546875" style="2" customWidth="1"/>
    <col min="15107" max="15107" width="15.85546875" style="2" customWidth="1"/>
    <col min="15108" max="15108" width="15.140625" style="2" customWidth="1"/>
    <col min="15109" max="15109" width="12.140625" style="2" customWidth="1"/>
    <col min="15110" max="15110" width="14.5703125" style="2" customWidth="1"/>
    <col min="15111" max="15111" width="13.85546875" style="2" customWidth="1"/>
    <col min="15112" max="15113" width="15.42578125" style="2" customWidth="1"/>
    <col min="15114" max="15114" width="14.140625" style="2" customWidth="1"/>
    <col min="15115" max="15115" width="15.140625" style="2" customWidth="1"/>
    <col min="15116" max="15116" width="14.85546875" style="2" customWidth="1"/>
    <col min="15117" max="15117" width="15.5703125" style="2" customWidth="1"/>
    <col min="15118" max="15128" width="15.85546875" style="2" customWidth="1"/>
    <col min="15129" max="15149" width="8.7109375" style="2"/>
    <col min="15150" max="15150" width="11.140625" style="2" customWidth="1"/>
    <col min="15151" max="15162" width="8.7109375" style="2"/>
    <col min="15163" max="15163" width="10.42578125" style="2" bestFit="1" customWidth="1"/>
    <col min="15164" max="15174" width="8.7109375" style="2"/>
    <col min="15175" max="15175" width="46.85546875" style="2" customWidth="1"/>
    <col min="15176" max="15176" width="36" style="2" customWidth="1"/>
    <col min="15177" max="15350" width="8.7109375" style="2"/>
    <col min="15351" max="15351" width="11.85546875" style="2" customWidth="1"/>
    <col min="15352" max="15353" width="23.140625" style="2" customWidth="1"/>
    <col min="15354" max="15354" width="34.85546875" style="2" customWidth="1"/>
    <col min="15355" max="15355" width="27.42578125" style="2" customWidth="1"/>
    <col min="15356" max="15356" width="27.85546875" style="2" customWidth="1"/>
    <col min="15357" max="15359" width="22" style="2" customWidth="1"/>
    <col min="15360" max="15360" width="33.140625" style="2" customWidth="1"/>
    <col min="15361" max="15361" width="15.85546875" style="2" customWidth="1"/>
    <col min="15362" max="15362" width="24.85546875" style="2" customWidth="1"/>
    <col min="15363" max="15363" width="15.85546875" style="2" customWidth="1"/>
    <col min="15364" max="15364" width="15.140625" style="2" customWidth="1"/>
    <col min="15365" max="15365" width="12.140625" style="2" customWidth="1"/>
    <col min="15366" max="15366" width="14.5703125" style="2" customWidth="1"/>
    <col min="15367" max="15367" width="13.85546875" style="2" customWidth="1"/>
    <col min="15368" max="15369" width="15.42578125" style="2" customWidth="1"/>
    <col min="15370" max="15370" width="14.140625" style="2" customWidth="1"/>
    <col min="15371" max="15371" width="15.140625" style="2" customWidth="1"/>
    <col min="15372" max="15372" width="14.85546875" style="2" customWidth="1"/>
    <col min="15373" max="15373" width="15.5703125" style="2" customWidth="1"/>
    <col min="15374" max="15384" width="15.85546875" style="2" customWidth="1"/>
    <col min="15385" max="15405" width="8.7109375" style="2"/>
    <col min="15406" max="15406" width="11.140625" style="2" customWidth="1"/>
    <col min="15407" max="15418" width="8.7109375" style="2"/>
    <col min="15419" max="15419" width="10.42578125" style="2" bestFit="1" customWidth="1"/>
    <col min="15420" max="15430" width="8.7109375" style="2"/>
    <col min="15431" max="15431" width="46.85546875" style="2" customWidth="1"/>
    <col min="15432" max="15432" width="36" style="2" customWidth="1"/>
    <col min="15433" max="15606" width="8.7109375" style="2"/>
    <col min="15607" max="15607" width="11.85546875" style="2" customWidth="1"/>
    <col min="15608" max="15609" width="23.140625" style="2" customWidth="1"/>
    <col min="15610" max="15610" width="34.85546875" style="2" customWidth="1"/>
    <col min="15611" max="15611" width="27.42578125" style="2" customWidth="1"/>
    <col min="15612" max="15612" width="27.85546875" style="2" customWidth="1"/>
    <col min="15613" max="15615" width="22" style="2" customWidth="1"/>
    <col min="15616" max="15616" width="33.140625" style="2" customWidth="1"/>
    <col min="15617" max="15617" width="15.85546875" style="2" customWidth="1"/>
    <col min="15618" max="15618" width="24.85546875" style="2" customWidth="1"/>
    <col min="15619" max="15619" width="15.85546875" style="2" customWidth="1"/>
    <col min="15620" max="15620" width="15.140625" style="2" customWidth="1"/>
    <col min="15621" max="15621" width="12.140625" style="2" customWidth="1"/>
    <col min="15622" max="15622" width="14.5703125" style="2" customWidth="1"/>
    <col min="15623" max="15623" width="13.85546875" style="2" customWidth="1"/>
    <col min="15624" max="15625" width="15.42578125" style="2" customWidth="1"/>
    <col min="15626" max="15626" width="14.140625" style="2" customWidth="1"/>
    <col min="15627" max="15627" width="15.140625" style="2" customWidth="1"/>
    <col min="15628" max="15628" width="14.85546875" style="2" customWidth="1"/>
    <col min="15629" max="15629" width="15.5703125" style="2" customWidth="1"/>
    <col min="15630" max="15640" width="15.85546875" style="2" customWidth="1"/>
    <col min="15641" max="15661" width="8.7109375" style="2"/>
    <col min="15662" max="15662" width="11.140625" style="2" customWidth="1"/>
    <col min="15663" max="15674" width="8.7109375" style="2"/>
    <col min="15675" max="15675" width="10.42578125" style="2" bestFit="1" customWidth="1"/>
    <col min="15676" max="15686" width="8.7109375" style="2"/>
    <col min="15687" max="15687" width="46.85546875" style="2" customWidth="1"/>
    <col min="15688" max="15688" width="36" style="2" customWidth="1"/>
    <col min="15689" max="15862" width="8.7109375" style="2"/>
    <col min="15863" max="15863" width="11.85546875" style="2" customWidth="1"/>
    <col min="15864" max="15865" width="23.140625" style="2" customWidth="1"/>
    <col min="15866" max="15866" width="34.85546875" style="2" customWidth="1"/>
    <col min="15867" max="15867" width="27.42578125" style="2" customWidth="1"/>
    <col min="15868" max="15868" width="27.85546875" style="2" customWidth="1"/>
    <col min="15869" max="15871" width="22" style="2" customWidth="1"/>
    <col min="15872" max="15872" width="33.140625" style="2" customWidth="1"/>
    <col min="15873" max="15873" width="15.85546875" style="2" customWidth="1"/>
    <col min="15874" max="15874" width="24.85546875" style="2" customWidth="1"/>
    <col min="15875" max="15875" width="15.85546875" style="2" customWidth="1"/>
    <col min="15876" max="15876" width="15.140625" style="2" customWidth="1"/>
    <col min="15877" max="15877" width="12.140625" style="2" customWidth="1"/>
    <col min="15878" max="15878" width="14.5703125" style="2" customWidth="1"/>
    <col min="15879" max="15879" width="13.85546875" style="2" customWidth="1"/>
    <col min="15880" max="15881" width="15.42578125" style="2" customWidth="1"/>
    <col min="15882" max="15882" width="14.140625" style="2" customWidth="1"/>
    <col min="15883" max="15883" width="15.140625" style="2" customWidth="1"/>
    <col min="15884" max="15884" width="14.85546875" style="2" customWidth="1"/>
    <col min="15885" max="15885" width="15.5703125" style="2" customWidth="1"/>
    <col min="15886" max="15896" width="15.85546875" style="2" customWidth="1"/>
    <col min="15897" max="15917" width="8.7109375" style="2"/>
    <col min="15918" max="15918" width="11.140625" style="2" customWidth="1"/>
    <col min="15919" max="15930" width="8.7109375" style="2"/>
    <col min="15931" max="15931" width="10.42578125" style="2" bestFit="1" customWidth="1"/>
    <col min="15932" max="15942" width="8.7109375" style="2"/>
    <col min="15943" max="15943" width="46.85546875" style="2" customWidth="1"/>
    <col min="15944" max="15944" width="36" style="2" customWidth="1"/>
    <col min="15945" max="16118" width="8.7109375" style="2"/>
    <col min="16119" max="16119" width="11.85546875" style="2" customWidth="1"/>
    <col min="16120" max="16121" width="23.140625" style="2" customWidth="1"/>
    <col min="16122" max="16122" width="34.85546875" style="2" customWidth="1"/>
    <col min="16123" max="16123" width="27.42578125" style="2" customWidth="1"/>
    <col min="16124" max="16124" width="27.85546875" style="2" customWidth="1"/>
    <col min="16125" max="16127" width="22" style="2" customWidth="1"/>
    <col min="16128" max="16128" width="33.140625" style="2" customWidth="1"/>
    <col min="16129" max="16129" width="15.85546875" style="2" customWidth="1"/>
    <col min="16130" max="16130" width="24.85546875" style="2" customWidth="1"/>
    <col min="16131" max="16131" width="15.85546875" style="2" customWidth="1"/>
    <col min="16132" max="16132" width="15.140625" style="2" customWidth="1"/>
    <col min="16133" max="16133" width="12.140625" style="2" customWidth="1"/>
    <col min="16134" max="16134" width="14.5703125" style="2" customWidth="1"/>
    <col min="16135" max="16135" width="13.85546875" style="2" customWidth="1"/>
    <col min="16136" max="16137" width="15.42578125" style="2" customWidth="1"/>
    <col min="16138" max="16138" width="14.140625" style="2" customWidth="1"/>
    <col min="16139" max="16139" width="15.140625" style="2" customWidth="1"/>
    <col min="16140" max="16140" width="14.85546875" style="2" customWidth="1"/>
    <col min="16141" max="16141" width="15.5703125" style="2" customWidth="1"/>
    <col min="16142" max="16152" width="15.85546875" style="2" customWidth="1"/>
    <col min="16153" max="16173" width="8.7109375" style="2"/>
    <col min="16174" max="16174" width="11.140625" style="2" customWidth="1"/>
    <col min="16175" max="16186" width="8.7109375" style="2"/>
    <col min="16187" max="16187" width="10.42578125" style="2" bestFit="1" customWidth="1"/>
    <col min="16188" max="16198" width="8.7109375" style="2"/>
    <col min="16199" max="16199" width="46.85546875" style="2" customWidth="1"/>
    <col min="16200" max="16200" width="36" style="2" customWidth="1"/>
    <col min="16201" max="16376" width="8.7109375" style="2"/>
    <col min="16377" max="16384" width="8.7109375" style="2" customWidth="1"/>
  </cols>
  <sheetData>
    <row r="1" spans="2:23" ht="20.25" customHeight="1" x14ac:dyDescent="0.2">
      <c r="B1" s="1" t="s">
        <v>0</v>
      </c>
      <c r="C1" s="1"/>
      <c r="D1" s="1"/>
    </row>
    <row r="2" spans="2:23" ht="20.25" x14ac:dyDescent="0.2">
      <c r="B2" s="3" t="s">
        <v>1</v>
      </c>
      <c r="C2" s="3"/>
      <c r="D2" s="1"/>
    </row>
    <row r="3" spans="2:23" ht="20.25" x14ac:dyDescent="0.3">
      <c r="B3" s="1" t="s">
        <v>2</v>
      </c>
      <c r="C3" s="1"/>
      <c r="D3" s="4" t="s">
        <v>3</v>
      </c>
    </row>
    <row r="4" spans="2:23" ht="20.25" x14ac:dyDescent="0.2">
      <c r="B4" s="5" t="s">
        <v>4</v>
      </c>
      <c r="C4" s="5"/>
      <c r="D4" s="5"/>
    </row>
    <row r="7" spans="2:23" ht="15.75" x14ac:dyDescent="0.2">
      <c r="B7" s="6" t="s">
        <v>5</v>
      </c>
      <c r="C7" s="6"/>
    </row>
    <row r="8" spans="2:23" ht="15.75" x14ac:dyDescent="0.2">
      <c r="B8" s="6"/>
      <c r="C8" s="6"/>
    </row>
    <row r="9" spans="2:23" ht="19.5" customHeight="1" x14ac:dyDescent="0.2">
      <c r="B9" s="7"/>
      <c r="C9" s="7"/>
      <c r="D9" s="7"/>
      <c r="G9" s="7"/>
      <c r="H9" s="7"/>
      <c r="I9" s="7"/>
      <c r="J9" s="7"/>
    </row>
    <row r="10" spans="2:23" ht="19.5" customHeight="1" thickBot="1" x14ac:dyDescent="0.25">
      <c r="B10" s="133" t="s">
        <v>6</v>
      </c>
      <c r="C10" s="134"/>
      <c r="D10" s="135"/>
      <c r="E10" s="136" t="s">
        <v>7</v>
      </c>
      <c r="F10" s="137"/>
      <c r="G10" s="137"/>
      <c r="H10" s="137"/>
      <c r="I10" s="138"/>
      <c r="L10" s="139" t="s">
        <v>8</v>
      </c>
      <c r="M10" s="140"/>
      <c r="N10" s="140"/>
      <c r="O10" s="140"/>
      <c r="P10" s="140"/>
      <c r="Q10" s="140"/>
      <c r="R10" s="140"/>
      <c r="S10" s="140"/>
      <c r="T10" s="140"/>
    </row>
    <row r="11" spans="2:23" ht="85.5" customHeight="1" thickBot="1" x14ac:dyDescent="0.25">
      <c r="B11" s="141" t="s">
        <v>24</v>
      </c>
      <c r="C11" s="143"/>
      <c r="D11" s="142"/>
      <c r="E11" s="131" t="s">
        <v>25</v>
      </c>
      <c r="F11" s="132"/>
      <c r="G11" s="132"/>
      <c r="H11" s="132"/>
      <c r="I11" s="144"/>
      <c r="J11" s="141" t="s">
        <v>26</v>
      </c>
      <c r="K11" s="142"/>
      <c r="L11" s="131" t="s">
        <v>9</v>
      </c>
      <c r="M11" s="132"/>
      <c r="N11" s="132"/>
      <c r="O11" s="132"/>
      <c r="P11" s="132"/>
      <c r="Q11" s="132"/>
      <c r="R11" s="132"/>
      <c r="S11" s="132"/>
      <c r="T11" s="132"/>
      <c r="U11" s="131" t="s">
        <v>32</v>
      </c>
      <c r="V11" s="132"/>
      <c r="W11" s="22"/>
    </row>
    <row r="12" spans="2:23" ht="117" customHeight="1" x14ac:dyDescent="0.2">
      <c r="B12" s="23"/>
      <c r="C12" s="11" t="s">
        <v>41</v>
      </c>
      <c r="D12" s="12" t="s">
        <v>23</v>
      </c>
      <c r="E12" s="24"/>
      <c r="F12" s="13"/>
      <c r="G12" s="13"/>
      <c r="H12" s="13"/>
      <c r="I12" s="14" t="s">
        <v>12</v>
      </c>
      <c r="J12" s="123" t="s">
        <v>42</v>
      </c>
      <c r="K12" s="125" t="s">
        <v>18</v>
      </c>
      <c r="L12" s="127" t="s">
        <v>35</v>
      </c>
      <c r="M12" s="9" t="s">
        <v>13</v>
      </c>
      <c r="N12" s="9" t="s">
        <v>10</v>
      </c>
      <c r="O12" s="9" t="s">
        <v>21</v>
      </c>
      <c r="P12" s="9"/>
      <c r="Q12" s="9" t="s">
        <v>22</v>
      </c>
      <c r="R12" s="9"/>
      <c r="S12" s="9"/>
      <c r="T12" s="10"/>
      <c r="U12" s="127" t="s">
        <v>31</v>
      </c>
      <c r="V12" s="129" t="s">
        <v>33</v>
      </c>
      <c r="W12" s="121" t="s">
        <v>30</v>
      </c>
    </row>
    <row r="13" spans="2:23" ht="170.25" customHeight="1" thickBot="1" x14ac:dyDescent="0.25">
      <c r="B13" s="25" t="s">
        <v>14</v>
      </c>
      <c r="C13" s="26" t="s">
        <v>11</v>
      </c>
      <c r="D13" s="27" t="s">
        <v>17</v>
      </c>
      <c r="E13" s="28" t="s">
        <v>15</v>
      </c>
      <c r="F13" s="29" t="s">
        <v>19</v>
      </c>
      <c r="G13" s="29" t="s">
        <v>16</v>
      </c>
      <c r="H13" s="29" t="s">
        <v>20</v>
      </c>
      <c r="I13" s="27" t="s">
        <v>27</v>
      </c>
      <c r="J13" s="124"/>
      <c r="K13" s="126"/>
      <c r="L13" s="128"/>
      <c r="M13" s="30" t="s">
        <v>29</v>
      </c>
      <c r="N13" s="29" t="s">
        <v>36</v>
      </c>
      <c r="O13" s="30" t="s">
        <v>37</v>
      </c>
      <c r="P13" s="30" t="s">
        <v>38</v>
      </c>
      <c r="Q13" s="30" t="s">
        <v>28</v>
      </c>
      <c r="R13" s="30" t="s">
        <v>39</v>
      </c>
      <c r="S13" s="30" t="s">
        <v>40</v>
      </c>
      <c r="T13" s="27" t="s">
        <v>34</v>
      </c>
      <c r="U13" s="128"/>
      <c r="V13" s="130"/>
      <c r="W13" s="122"/>
    </row>
    <row r="14" spans="2:23" x14ac:dyDescent="0.2">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45" t="s">
        <v>52</v>
      </c>
      <c r="S14" s="35"/>
      <c r="T14" s="32" t="s">
        <v>53</v>
      </c>
      <c r="U14" s="32" t="s">
        <v>54</v>
      </c>
      <c r="V14" s="32" t="s">
        <v>55</v>
      </c>
      <c r="W14" s="36" t="s">
        <v>56</v>
      </c>
    </row>
    <row r="15" spans="2:23" x14ac:dyDescent="0.2">
      <c r="B15" s="20"/>
      <c r="C15" s="75"/>
      <c r="D15" s="15" t="s">
        <v>57</v>
      </c>
      <c r="E15" s="37"/>
      <c r="F15" s="37"/>
      <c r="G15" s="37" t="s">
        <v>58</v>
      </c>
      <c r="H15" s="37"/>
      <c r="I15" s="15"/>
      <c r="J15" s="15" t="s">
        <v>59</v>
      </c>
      <c r="K15" s="15" t="s">
        <v>48</v>
      </c>
      <c r="L15" s="38" t="s">
        <v>49</v>
      </c>
      <c r="M15" s="16">
        <v>0</v>
      </c>
      <c r="N15" s="39" t="s">
        <v>50</v>
      </c>
      <c r="O15" s="39"/>
      <c r="P15" s="39"/>
      <c r="Q15" s="15"/>
      <c r="R15" s="146"/>
      <c r="S15" s="39"/>
      <c r="T15" s="15" t="s">
        <v>58</v>
      </c>
      <c r="U15" s="15" t="s">
        <v>54</v>
      </c>
      <c r="V15" s="15" t="s">
        <v>55</v>
      </c>
      <c r="W15" s="40" t="s">
        <v>58</v>
      </c>
    </row>
    <row r="16" spans="2:23" x14ac:dyDescent="0.2">
      <c r="B16" s="20"/>
      <c r="C16" s="75"/>
      <c r="D16" s="38" t="s">
        <v>60</v>
      </c>
      <c r="E16" s="37"/>
      <c r="F16" s="37"/>
      <c r="G16" s="37" t="s">
        <v>58</v>
      </c>
      <c r="H16" s="37"/>
      <c r="I16" s="15"/>
      <c r="J16" s="15" t="s">
        <v>47</v>
      </c>
      <c r="K16" s="15" t="s">
        <v>48</v>
      </c>
      <c r="L16" s="38" t="s">
        <v>49</v>
      </c>
      <c r="M16" s="16">
        <v>0</v>
      </c>
      <c r="N16" s="39" t="s">
        <v>50</v>
      </c>
      <c r="O16" s="39"/>
      <c r="P16" s="39"/>
      <c r="Q16" s="15"/>
      <c r="R16" s="146"/>
      <c r="S16" s="39"/>
      <c r="T16" s="15" t="s">
        <v>58</v>
      </c>
      <c r="U16" s="15" t="s">
        <v>54</v>
      </c>
      <c r="V16" s="15" t="s">
        <v>55</v>
      </c>
      <c r="W16" s="40" t="s">
        <v>58</v>
      </c>
    </row>
    <row r="17" spans="1:133" x14ac:dyDescent="0.2">
      <c r="B17" s="20"/>
      <c r="C17" s="75"/>
      <c r="D17" s="15" t="s">
        <v>61</v>
      </c>
      <c r="E17" s="37"/>
      <c r="F17" s="37"/>
      <c r="G17" s="37" t="s">
        <v>58</v>
      </c>
      <c r="H17" s="37"/>
      <c r="I17" s="15"/>
      <c r="J17" s="15" t="s">
        <v>62</v>
      </c>
      <c r="K17" s="15" t="s">
        <v>48</v>
      </c>
      <c r="L17" s="38" t="s">
        <v>49</v>
      </c>
      <c r="M17" s="16">
        <v>0</v>
      </c>
      <c r="N17" s="39" t="s">
        <v>50</v>
      </c>
      <c r="O17" s="39"/>
      <c r="P17" s="39"/>
      <c r="Q17" s="15"/>
      <c r="R17" s="146"/>
      <c r="S17" s="39"/>
      <c r="T17" s="15" t="s">
        <v>58</v>
      </c>
      <c r="U17" s="15" t="s">
        <v>54</v>
      </c>
      <c r="V17" s="15" t="s">
        <v>55</v>
      </c>
      <c r="W17" s="40" t="s">
        <v>58</v>
      </c>
    </row>
    <row r="18" spans="1:133" x14ac:dyDescent="0.2">
      <c r="B18" s="20"/>
      <c r="C18" s="75"/>
      <c r="D18" s="15" t="s">
        <v>63</v>
      </c>
      <c r="E18" s="37"/>
      <c r="F18" s="37"/>
      <c r="G18" s="37" t="s">
        <v>58</v>
      </c>
      <c r="H18" s="37"/>
      <c r="I18" s="15"/>
      <c r="J18" s="15" t="s">
        <v>62</v>
      </c>
      <c r="K18" s="15" t="s">
        <v>48</v>
      </c>
      <c r="L18" s="38" t="s">
        <v>49</v>
      </c>
      <c r="M18" s="16">
        <v>0</v>
      </c>
      <c r="N18" s="39" t="s">
        <v>50</v>
      </c>
      <c r="O18" s="39"/>
      <c r="P18" s="39"/>
      <c r="Q18" s="15"/>
      <c r="R18" s="146"/>
      <c r="S18" s="39"/>
      <c r="T18" s="15" t="s">
        <v>58</v>
      </c>
      <c r="U18" s="15" t="s">
        <v>54</v>
      </c>
      <c r="V18" s="15" t="s">
        <v>55</v>
      </c>
      <c r="W18" s="40" t="s">
        <v>58</v>
      </c>
    </row>
    <row r="19" spans="1:133" s="18" customFormat="1" ht="12.75" customHeight="1" x14ac:dyDescent="0.2">
      <c r="A19" s="2"/>
      <c r="B19" s="20"/>
      <c r="C19" s="75"/>
      <c r="D19" s="15" t="s">
        <v>64</v>
      </c>
      <c r="E19" s="37"/>
      <c r="F19" s="37"/>
      <c r="G19" s="37" t="s">
        <v>58</v>
      </c>
      <c r="H19" s="37"/>
      <c r="I19" s="15"/>
      <c r="J19" s="15" t="s">
        <v>62</v>
      </c>
      <c r="K19" s="15" t="s">
        <v>48</v>
      </c>
      <c r="L19" s="38" t="s">
        <v>49</v>
      </c>
      <c r="M19" s="16">
        <v>0</v>
      </c>
      <c r="N19" s="39" t="s">
        <v>50</v>
      </c>
      <c r="O19" s="39"/>
      <c r="P19" s="39"/>
      <c r="Q19" s="15"/>
      <c r="R19" s="146"/>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25.5" x14ac:dyDescent="0.2">
      <c r="A20" s="2"/>
      <c r="B20" s="20"/>
      <c r="C20" s="75"/>
      <c r="D20" s="15" t="s">
        <v>65</v>
      </c>
      <c r="E20" s="37"/>
      <c r="F20" s="37"/>
      <c r="G20" s="37" t="s">
        <v>58</v>
      </c>
      <c r="H20" s="37"/>
      <c r="I20" s="15"/>
      <c r="J20" s="15" t="s">
        <v>66</v>
      </c>
      <c r="K20" s="15" t="s">
        <v>48</v>
      </c>
      <c r="L20" s="38" t="s">
        <v>49</v>
      </c>
      <c r="M20" s="16">
        <v>0</v>
      </c>
      <c r="N20" s="39" t="s">
        <v>50</v>
      </c>
      <c r="O20" s="39"/>
      <c r="P20" s="39"/>
      <c r="Q20" s="15"/>
      <c r="R20" s="146"/>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
      <c r="A21" s="2"/>
      <c r="B21" s="20"/>
      <c r="C21" s="75"/>
      <c r="D21" s="15" t="s">
        <v>68</v>
      </c>
      <c r="E21" s="37"/>
      <c r="F21" s="37"/>
      <c r="G21" s="37" t="s">
        <v>58</v>
      </c>
      <c r="H21" s="37"/>
      <c r="I21" s="15"/>
      <c r="J21" s="15" t="s">
        <v>69</v>
      </c>
      <c r="K21" s="15" t="s">
        <v>48</v>
      </c>
      <c r="L21" s="38" t="s">
        <v>49</v>
      </c>
      <c r="M21" s="16">
        <v>0</v>
      </c>
      <c r="N21" s="39" t="s">
        <v>50</v>
      </c>
      <c r="O21" s="39"/>
      <c r="P21" s="39"/>
      <c r="Q21" s="15"/>
      <c r="R21" s="146"/>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
      <c r="A22" s="2"/>
      <c r="B22" s="20"/>
      <c r="C22" s="75"/>
      <c r="D22" s="15" t="s">
        <v>70</v>
      </c>
      <c r="E22" s="37"/>
      <c r="F22" s="37"/>
      <c r="G22" s="37" t="s">
        <v>58</v>
      </c>
      <c r="H22" s="37"/>
      <c r="I22" s="15"/>
      <c r="J22" s="15" t="s">
        <v>69</v>
      </c>
      <c r="K22" s="15" t="s">
        <v>48</v>
      </c>
      <c r="L22" s="38" t="s">
        <v>49</v>
      </c>
      <c r="M22" s="16">
        <v>0</v>
      </c>
      <c r="N22" s="39" t="s">
        <v>50</v>
      </c>
      <c r="O22" s="39"/>
      <c r="P22" s="39"/>
      <c r="Q22" s="15"/>
      <c r="R22" s="146"/>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
      <c r="A23" s="2"/>
      <c r="B23" s="20"/>
      <c r="C23" s="75"/>
      <c r="D23" s="15" t="s">
        <v>71</v>
      </c>
      <c r="E23" s="37"/>
      <c r="F23" s="37"/>
      <c r="G23" s="37" t="s">
        <v>58</v>
      </c>
      <c r="H23" s="37"/>
      <c r="I23" s="15"/>
      <c r="J23" s="15" t="s">
        <v>72</v>
      </c>
      <c r="K23" s="15" t="s">
        <v>73</v>
      </c>
      <c r="L23" s="38" t="s">
        <v>49</v>
      </c>
      <c r="M23" s="16">
        <v>0</v>
      </c>
      <c r="N23" s="39" t="s">
        <v>50</v>
      </c>
      <c r="O23" s="39"/>
      <c r="P23" s="39"/>
      <c r="Q23" s="15"/>
      <c r="R23" s="147"/>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
      <c r="A24" s="2"/>
      <c r="B24" s="43"/>
      <c r="C24" s="76"/>
      <c r="D24" s="44" t="s">
        <v>74</v>
      </c>
      <c r="E24" s="45"/>
      <c r="F24" s="45"/>
      <c r="G24" s="46">
        <v>42370</v>
      </c>
      <c r="H24" s="45"/>
      <c r="I24" s="44"/>
      <c r="J24" s="47" t="s">
        <v>75</v>
      </c>
      <c r="K24" s="44"/>
      <c r="L24" s="44" t="s">
        <v>76</v>
      </c>
      <c r="M24" s="47"/>
      <c r="N24" s="48"/>
      <c r="O24" s="48" t="s">
        <v>77</v>
      </c>
      <c r="P24" s="48" t="s">
        <v>78</v>
      </c>
      <c r="Q24" s="44"/>
      <c r="R24" s="44"/>
      <c r="S24" s="149"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
      <c r="A25" s="2"/>
      <c r="B25" s="43"/>
      <c r="C25" s="76"/>
      <c r="D25" s="44" t="s">
        <v>81</v>
      </c>
      <c r="E25" s="45"/>
      <c r="F25" s="45"/>
      <c r="G25" s="45" t="s">
        <v>58</v>
      </c>
      <c r="H25" s="45"/>
      <c r="I25" s="44"/>
      <c r="J25" s="47" t="s">
        <v>58</v>
      </c>
      <c r="K25" s="44"/>
      <c r="L25" s="44" t="s">
        <v>76</v>
      </c>
      <c r="M25" s="47"/>
      <c r="N25" s="48"/>
      <c r="O25" s="48" t="s">
        <v>77</v>
      </c>
      <c r="P25" s="48" t="s">
        <v>78</v>
      </c>
      <c r="Q25" s="44"/>
      <c r="R25" s="44"/>
      <c r="S25" s="150"/>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
      <c r="A26" s="2"/>
      <c r="B26" s="43"/>
      <c r="C26" s="76"/>
      <c r="D26" s="44" t="s">
        <v>82</v>
      </c>
      <c r="E26" s="45"/>
      <c r="F26" s="45"/>
      <c r="G26" s="45" t="s">
        <v>58</v>
      </c>
      <c r="H26" s="45"/>
      <c r="I26" s="44"/>
      <c r="J26" s="47" t="s">
        <v>58</v>
      </c>
      <c r="K26" s="44"/>
      <c r="L26" s="44" t="s">
        <v>76</v>
      </c>
      <c r="M26" s="47"/>
      <c r="N26" s="48"/>
      <c r="O26" s="48" t="s">
        <v>83</v>
      </c>
      <c r="P26" s="48" t="s">
        <v>78</v>
      </c>
      <c r="Q26" s="44"/>
      <c r="R26" s="44"/>
      <c r="S26" s="150"/>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
      <c r="A27" s="2"/>
      <c r="B27" s="43"/>
      <c r="C27" s="76"/>
      <c r="D27" s="44" t="s">
        <v>84</v>
      </c>
      <c r="E27" s="45"/>
      <c r="F27" s="45"/>
      <c r="G27" s="45" t="s">
        <v>58</v>
      </c>
      <c r="H27" s="45"/>
      <c r="I27" s="44"/>
      <c r="J27" s="47" t="s">
        <v>58</v>
      </c>
      <c r="K27" s="44"/>
      <c r="L27" s="44" t="s">
        <v>76</v>
      </c>
      <c r="M27" s="47"/>
      <c r="N27" s="48"/>
      <c r="O27" s="48" t="s">
        <v>77</v>
      </c>
      <c r="P27" s="48" t="s">
        <v>78</v>
      </c>
      <c r="Q27" s="44"/>
      <c r="R27" s="44"/>
      <c r="S27" s="150"/>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
      <c r="A28" s="2"/>
      <c r="B28" s="43"/>
      <c r="C28" s="76"/>
      <c r="D28" s="44" t="s">
        <v>85</v>
      </c>
      <c r="E28" s="45"/>
      <c r="F28" s="45"/>
      <c r="G28" s="45" t="s">
        <v>58</v>
      </c>
      <c r="H28" s="45"/>
      <c r="I28" s="44"/>
      <c r="J28" s="47" t="s">
        <v>58</v>
      </c>
      <c r="K28" s="44"/>
      <c r="L28" s="44" t="s">
        <v>76</v>
      </c>
      <c r="M28" s="47"/>
      <c r="N28" s="48"/>
      <c r="O28" s="48" t="s">
        <v>86</v>
      </c>
      <c r="P28" s="48" t="s">
        <v>78</v>
      </c>
      <c r="Q28" s="44"/>
      <c r="R28" s="44"/>
      <c r="S28" s="150"/>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
      <c r="A29" s="2"/>
      <c r="B29" s="43"/>
      <c r="C29" s="76"/>
      <c r="D29" s="44" t="s">
        <v>87</v>
      </c>
      <c r="E29" s="45"/>
      <c r="F29" s="45"/>
      <c r="G29" s="45" t="s">
        <v>58</v>
      </c>
      <c r="H29" s="45"/>
      <c r="I29" s="44"/>
      <c r="J29" s="47" t="s">
        <v>58</v>
      </c>
      <c r="K29" s="44"/>
      <c r="L29" s="44" t="s">
        <v>76</v>
      </c>
      <c r="M29" s="47"/>
      <c r="N29" s="48"/>
      <c r="O29" s="48" t="s">
        <v>86</v>
      </c>
      <c r="P29" s="48" t="s">
        <v>78</v>
      </c>
      <c r="Q29" s="44"/>
      <c r="R29" s="44"/>
      <c r="S29" s="150"/>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
      <c r="A30" s="2"/>
      <c r="B30" s="43"/>
      <c r="C30" s="76"/>
      <c r="D30" s="44" t="s">
        <v>88</v>
      </c>
      <c r="E30" s="45"/>
      <c r="F30" s="45"/>
      <c r="G30" s="45" t="s">
        <v>89</v>
      </c>
      <c r="H30" s="45"/>
      <c r="I30" s="44"/>
      <c r="J30" s="47" t="s">
        <v>58</v>
      </c>
      <c r="K30" s="44"/>
      <c r="L30" s="44" t="s">
        <v>76</v>
      </c>
      <c r="M30" s="47"/>
      <c r="N30" s="48"/>
      <c r="O30" s="48" t="s">
        <v>90</v>
      </c>
      <c r="P30" s="48" t="s">
        <v>78</v>
      </c>
      <c r="Q30" s="44"/>
      <c r="R30" s="44"/>
      <c r="S30" s="150"/>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
      <c r="B31" s="43"/>
      <c r="C31" s="76"/>
      <c r="D31" s="44" t="s">
        <v>93</v>
      </c>
      <c r="E31" s="45"/>
      <c r="F31" s="45"/>
      <c r="G31" s="45" t="s">
        <v>45</v>
      </c>
      <c r="H31" s="45"/>
      <c r="I31" s="44"/>
      <c r="J31" s="47" t="s">
        <v>58</v>
      </c>
      <c r="K31" s="44"/>
      <c r="L31" s="44" t="s">
        <v>76</v>
      </c>
      <c r="M31" s="47"/>
      <c r="N31" s="48"/>
      <c r="O31" s="48" t="s">
        <v>90</v>
      </c>
      <c r="P31" s="48" t="s">
        <v>78</v>
      </c>
      <c r="Q31" s="44"/>
      <c r="R31" s="44"/>
      <c r="S31" s="150"/>
      <c r="T31" s="44" t="s">
        <v>58</v>
      </c>
      <c r="U31" s="44" t="s">
        <v>54</v>
      </c>
      <c r="V31" s="44" t="s">
        <v>91</v>
      </c>
      <c r="W31" s="49" t="s">
        <v>94</v>
      </c>
    </row>
    <row r="32" spans="1:133" x14ac:dyDescent="0.2">
      <c r="B32" s="43"/>
      <c r="C32" s="76"/>
      <c r="D32" s="44" t="s">
        <v>95</v>
      </c>
      <c r="E32" s="45"/>
      <c r="F32" s="45"/>
      <c r="G32" s="45" t="s">
        <v>58</v>
      </c>
      <c r="H32" s="45"/>
      <c r="I32" s="44"/>
      <c r="J32" s="47" t="s">
        <v>58</v>
      </c>
      <c r="K32" s="44"/>
      <c r="L32" s="44" t="s">
        <v>76</v>
      </c>
      <c r="M32" s="47"/>
      <c r="N32" s="48"/>
      <c r="O32" s="48" t="s">
        <v>96</v>
      </c>
      <c r="P32" s="48" t="s">
        <v>78</v>
      </c>
      <c r="Q32" s="44"/>
      <c r="R32" s="44"/>
      <c r="S32" s="150"/>
      <c r="T32" s="44" t="s">
        <v>58</v>
      </c>
      <c r="U32" s="44" t="s">
        <v>54</v>
      </c>
      <c r="V32" s="44" t="s">
        <v>91</v>
      </c>
      <c r="W32" s="49" t="s">
        <v>58</v>
      </c>
    </row>
    <row r="33" spans="2:23" ht="12.75" customHeight="1" x14ac:dyDescent="0.2">
      <c r="B33" s="43"/>
      <c r="C33" s="76"/>
      <c r="D33" s="44" t="s">
        <v>97</v>
      </c>
      <c r="E33" s="45"/>
      <c r="F33" s="45"/>
      <c r="G33" s="45">
        <v>42370</v>
      </c>
      <c r="H33" s="45"/>
      <c r="I33" s="44"/>
      <c r="J33" s="47" t="s">
        <v>58</v>
      </c>
      <c r="K33" s="44"/>
      <c r="L33" s="44" t="s">
        <v>76</v>
      </c>
      <c r="M33" s="47"/>
      <c r="N33" s="48"/>
      <c r="O33" s="48" t="s">
        <v>98</v>
      </c>
      <c r="P33" s="48" t="s">
        <v>78</v>
      </c>
      <c r="Q33" s="44"/>
      <c r="R33" s="44"/>
      <c r="S33" s="150"/>
      <c r="T33" s="44" t="s">
        <v>58</v>
      </c>
      <c r="U33" s="44" t="s">
        <v>54</v>
      </c>
      <c r="V33" s="44" t="s">
        <v>91</v>
      </c>
      <c r="W33" s="49"/>
    </row>
    <row r="34" spans="2:23" x14ac:dyDescent="0.2">
      <c r="B34" s="43"/>
      <c r="C34" s="76"/>
      <c r="D34" s="44" t="s">
        <v>99</v>
      </c>
      <c r="E34" s="45"/>
      <c r="F34" s="45"/>
      <c r="G34" s="45" t="s">
        <v>58</v>
      </c>
      <c r="H34" s="45"/>
      <c r="I34" s="44"/>
      <c r="J34" s="47" t="s">
        <v>58</v>
      </c>
      <c r="K34" s="44"/>
      <c r="L34" s="44" t="s">
        <v>76</v>
      </c>
      <c r="M34" s="47"/>
      <c r="N34" s="48"/>
      <c r="O34" s="48" t="s">
        <v>98</v>
      </c>
      <c r="P34" s="48" t="s">
        <v>78</v>
      </c>
      <c r="Q34" s="44"/>
      <c r="R34" s="44"/>
      <c r="S34" s="150"/>
      <c r="T34" s="44" t="s">
        <v>58</v>
      </c>
      <c r="U34" s="44" t="s">
        <v>54</v>
      </c>
      <c r="V34" s="44" t="s">
        <v>91</v>
      </c>
      <c r="W34" s="49"/>
    </row>
    <row r="35" spans="2:23" ht="13.5" thickBot="1" x14ac:dyDescent="0.25">
      <c r="B35" s="50"/>
      <c r="C35" s="77"/>
      <c r="D35" s="51" t="s">
        <v>100</v>
      </c>
      <c r="E35" s="52"/>
      <c r="F35" s="52"/>
      <c r="G35" s="52" t="s">
        <v>58</v>
      </c>
      <c r="H35" s="52"/>
      <c r="I35" s="51"/>
      <c r="J35" s="53" t="s">
        <v>58</v>
      </c>
      <c r="K35" s="51"/>
      <c r="L35" s="51" t="s">
        <v>76</v>
      </c>
      <c r="M35" s="53"/>
      <c r="N35" s="54"/>
      <c r="O35" s="54" t="s">
        <v>101</v>
      </c>
      <c r="P35" s="54" t="s">
        <v>78</v>
      </c>
      <c r="Q35" s="51"/>
      <c r="R35" s="51"/>
      <c r="S35" s="151"/>
      <c r="T35" s="51" t="s">
        <v>58</v>
      </c>
      <c r="U35" s="51" t="s">
        <v>54</v>
      </c>
      <c r="V35" s="51" t="s">
        <v>91</v>
      </c>
      <c r="W35" s="55"/>
    </row>
    <row r="36" spans="2:23" x14ac:dyDescent="0.2">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45" t="s">
        <v>105</v>
      </c>
      <c r="S36" s="32"/>
      <c r="T36" s="32" t="s">
        <v>53</v>
      </c>
      <c r="U36" s="32" t="s">
        <v>159</v>
      </c>
      <c r="V36" s="32" t="s">
        <v>55</v>
      </c>
      <c r="W36" s="58" t="s">
        <v>106</v>
      </c>
    </row>
    <row r="37" spans="2:23" x14ac:dyDescent="0.2">
      <c r="B37" s="20"/>
      <c r="C37" s="75"/>
      <c r="D37" s="15" t="s">
        <v>60</v>
      </c>
      <c r="E37" s="37"/>
      <c r="F37" s="37"/>
      <c r="G37" s="37" t="s">
        <v>58</v>
      </c>
      <c r="H37" s="37"/>
      <c r="I37" s="15"/>
      <c r="J37" s="16">
        <v>35000</v>
      </c>
      <c r="K37" s="15" t="s">
        <v>48</v>
      </c>
      <c r="L37" s="15" t="s">
        <v>49</v>
      </c>
      <c r="M37" s="16">
        <v>0</v>
      </c>
      <c r="N37" s="39" t="s">
        <v>50</v>
      </c>
      <c r="O37" s="19"/>
      <c r="P37" s="39"/>
      <c r="Q37" s="15"/>
      <c r="R37" s="146"/>
      <c r="S37" s="15"/>
      <c r="T37" s="15" t="s">
        <v>58</v>
      </c>
      <c r="U37" s="15" t="s">
        <v>159</v>
      </c>
      <c r="V37" s="59" t="s">
        <v>55</v>
      </c>
      <c r="W37" s="60" t="s">
        <v>58</v>
      </c>
    </row>
    <row r="38" spans="2:23" ht="12.75" customHeight="1" x14ac:dyDescent="0.2">
      <c r="B38" s="20"/>
      <c r="C38" s="75"/>
      <c r="D38" s="15" t="s">
        <v>61</v>
      </c>
      <c r="E38" s="37"/>
      <c r="F38" s="37"/>
      <c r="G38" s="37" t="s">
        <v>45</v>
      </c>
      <c r="H38" s="37"/>
      <c r="I38" s="15"/>
      <c r="J38" s="16">
        <v>8750</v>
      </c>
      <c r="K38" s="15" t="s">
        <v>48</v>
      </c>
      <c r="L38" s="15" t="s">
        <v>49</v>
      </c>
      <c r="M38" s="16">
        <v>0</v>
      </c>
      <c r="N38" s="39" t="s">
        <v>50</v>
      </c>
      <c r="O38" s="19"/>
      <c r="P38" s="39"/>
      <c r="Q38" s="15"/>
      <c r="R38" s="146"/>
      <c r="S38" s="15"/>
      <c r="T38" s="15" t="s">
        <v>58</v>
      </c>
      <c r="U38" s="15" t="s">
        <v>159</v>
      </c>
      <c r="V38" s="59" t="s">
        <v>55</v>
      </c>
      <c r="W38" s="60" t="s">
        <v>107</v>
      </c>
    </row>
    <row r="39" spans="2:23" x14ac:dyDescent="0.2">
      <c r="B39" s="20"/>
      <c r="C39" s="75"/>
      <c r="D39" s="15" t="s">
        <v>63</v>
      </c>
      <c r="E39" s="37"/>
      <c r="F39" s="37"/>
      <c r="G39" s="61" t="s">
        <v>58</v>
      </c>
      <c r="H39" s="37"/>
      <c r="I39" s="15"/>
      <c r="J39" s="16">
        <v>8750</v>
      </c>
      <c r="K39" s="15" t="s">
        <v>48</v>
      </c>
      <c r="L39" s="15" t="s">
        <v>49</v>
      </c>
      <c r="M39" s="16">
        <v>0</v>
      </c>
      <c r="N39" s="39" t="s">
        <v>50</v>
      </c>
      <c r="O39" s="19"/>
      <c r="P39" s="39"/>
      <c r="Q39" s="15"/>
      <c r="R39" s="146"/>
      <c r="S39" s="15"/>
      <c r="T39" s="15" t="s">
        <v>58</v>
      </c>
      <c r="U39" s="15" t="s">
        <v>159</v>
      </c>
      <c r="V39" s="59" t="s">
        <v>55</v>
      </c>
      <c r="W39" s="60" t="s">
        <v>58</v>
      </c>
    </row>
    <row r="40" spans="2:23" x14ac:dyDescent="0.2">
      <c r="B40" s="20"/>
      <c r="C40" s="75"/>
      <c r="D40" s="15" t="s">
        <v>71</v>
      </c>
      <c r="E40" s="37"/>
      <c r="F40" s="62"/>
      <c r="G40" s="37" t="s">
        <v>108</v>
      </c>
      <c r="H40" s="37"/>
      <c r="I40" s="15"/>
      <c r="J40" s="16">
        <v>1400000</v>
      </c>
      <c r="K40" s="15" t="s">
        <v>73</v>
      </c>
      <c r="L40" s="15" t="s">
        <v>49</v>
      </c>
      <c r="M40" s="16">
        <v>0</v>
      </c>
      <c r="N40" s="39" t="s">
        <v>50</v>
      </c>
      <c r="O40" s="19"/>
      <c r="P40" s="39"/>
      <c r="Q40" s="15"/>
      <c r="R40" s="146"/>
      <c r="S40" s="63"/>
      <c r="T40" s="15" t="s">
        <v>58</v>
      </c>
      <c r="U40" s="15" t="s">
        <v>159</v>
      </c>
      <c r="V40" s="59" t="s">
        <v>55</v>
      </c>
      <c r="W40" s="60" t="s">
        <v>109</v>
      </c>
    </row>
    <row r="41" spans="2:23" x14ac:dyDescent="0.2">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47"/>
      <c r="S41" s="63"/>
      <c r="T41" s="15" t="s">
        <v>58</v>
      </c>
      <c r="U41" s="15" t="s">
        <v>159</v>
      </c>
      <c r="V41" s="59" t="s">
        <v>55</v>
      </c>
      <c r="W41" s="60" t="s">
        <v>106</v>
      </c>
    </row>
    <row r="42" spans="2:23" x14ac:dyDescent="0.2">
      <c r="B42" s="43"/>
      <c r="C42" s="76"/>
      <c r="D42" s="44" t="s">
        <v>74</v>
      </c>
      <c r="E42" s="45"/>
      <c r="F42" s="45"/>
      <c r="G42" s="45">
        <v>43101</v>
      </c>
      <c r="H42" s="45"/>
      <c r="I42" s="44"/>
      <c r="J42" s="47" t="s">
        <v>75</v>
      </c>
      <c r="K42" s="44"/>
      <c r="L42" s="44" t="s">
        <v>76</v>
      </c>
      <c r="M42" s="44"/>
      <c r="N42" s="48"/>
      <c r="O42" s="65">
        <v>7.9000000000000001E-2</v>
      </c>
      <c r="P42" s="48" t="s">
        <v>78</v>
      </c>
      <c r="Q42" s="44"/>
      <c r="R42" s="66"/>
      <c r="S42" s="149" t="s">
        <v>105</v>
      </c>
      <c r="T42" s="44" t="s">
        <v>58</v>
      </c>
      <c r="U42" s="44" t="s">
        <v>159</v>
      </c>
      <c r="V42" s="67" t="s">
        <v>79</v>
      </c>
      <c r="W42" s="68" t="s">
        <v>80</v>
      </c>
    </row>
    <row r="43" spans="2:23" x14ac:dyDescent="0.2">
      <c r="B43" s="43"/>
      <c r="C43" s="76"/>
      <c r="D43" s="44" t="s">
        <v>81</v>
      </c>
      <c r="E43" s="45"/>
      <c r="F43" s="45"/>
      <c r="G43" s="45" t="s">
        <v>58</v>
      </c>
      <c r="H43" s="45"/>
      <c r="I43" s="44"/>
      <c r="J43" s="47" t="s">
        <v>58</v>
      </c>
      <c r="K43" s="44"/>
      <c r="L43" s="44" t="s">
        <v>76</v>
      </c>
      <c r="M43" s="44"/>
      <c r="N43" s="48"/>
      <c r="O43" s="65">
        <v>7.9000000000000001E-2</v>
      </c>
      <c r="P43" s="48" t="s">
        <v>78</v>
      </c>
      <c r="Q43" s="44"/>
      <c r="R43" s="69"/>
      <c r="S43" s="150"/>
      <c r="T43" s="44" t="s">
        <v>58</v>
      </c>
      <c r="U43" s="44" t="s">
        <v>159</v>
      </c>
      <c r="V43" s="67" t="s">
        <v>79</v>
      </c>
      <c r="W43" s="68" t="s">
        <v>58</v>
      </c>
    </row>
    <row r="44" spans="2:23" ht="12.75" customHeight="1" x14ac:dyDescent="0.2">
      <c r="B44" s="43"/>
      <c r="C44" s="76"/>
      <c r="D44" s="44" t="s">
        <v>82</v>
      </c>
      <c r="E44" s="45"/>
      <c r="F44" s="45"/>
      <c r="G44" s="45" t="s">
        <v>58</v>
      </c>
      <c r="H44" s="45"/>
      <c r="I44" s="45"/>
      <c r="J44" s="47" t="s">
        <v>58</v>
      </c>
      <c r="K44" s="44"/>
      <c r="L44" s="44" t="s">
        <v>76</v>
      </c>
      <c r="M44" s="44"/>
      <c r="N44" s="48"/>
      <c r="O44" s="65">
        <v>3.95E-2</v>
      </c>
      <c r="P44" s="48" t="s">
        <v>78</v>
      </c>
      <c r="Q44" s="44"/>
      <c r="R44" s="69"/>
      <c r="S44" s="150"/>
      <c r="T44" s="44" t="s">
        <v>58</v>
      </c>
      <c r="U44" s="44" t="s">
        <v>159</v>
      </c>
      <c r="V44" s="44" t="s">
        <v>79</v>
      </c>
      <c r="W44" s="70" t="s">
        <v>58</v>
      </c>
    </row>
    <row r="45" spans="2:23" x14ac:dyDescent="0.2">
      <c r="B45" s="43"/>
      <c r="C45" s="76"/>
      <c r="D45" s="44" t="s">
        <v>84</v>
      </c>
      <c r="E45" s="45"/>
      <c r="F45" s="45"/>
      <c r="G45" s="45" t="s">
        <v>58</v>
      </c>
      <c r="H45" s="45"/>
      <c r="I45" s="45"/>
      <c r="J45" s="47" t="s">
        <v>58</v>
      </c>
      <c r="K45" s="44"/>
      <c r="L45" s="44" t="s">
        <v>76</v>
      </c>
      <c r="M45" s="44"/>
      <c r="N45" s="48"/>
      <c r="O45" s="65">
        <v>7.9000000000000001E-2</v>
      </c>
      <c r="P45" s="48" t="s">
        <v>78</v>
      </c>
      <c r="Q45" s="44"/>
      <c r="R45" s="69"/>
      <c r="S45" s="150"/>
      <c r="T45" s="44" t="s">
        <v>58</v>
      </c>
      <c r="U45" s="44" t="s">
        <v>159</v>
      </c>
      <c r="V45" s="44" t="s">
        <v>79</v>
      </c>
      <c r="W45" s="49" t="s">
        <v>58</v>
      </c>
    </row>
    <row r="46" spans="2:23" ht="25.5" x14ac:dyDescent="0.2">
      <c r="B46" s="43"/>
      <c r="C46" s="76"/>
      <c r="D46" s="44" t="s">
        <v>88</v>
      </c>
      <c r="E46" s="45"/>
      <c r="F46" s="45"/>
      <c r="G46" s="45" t="s">
        <v>108</v>
      </c>
      <c r="H46" s="45"/>
      <c r="I46" s="44"/>
      <c r="J46" s="47" t="s">
        <v>58</v>
      </c>
      <c r="K46" s="44"/>
      <c r="L46" s="44" t="s">
        <v>76</v>
      </c>
      <c r="M46" s="44"/>
      <c r="N46" s="48"/>
      <c r="O46" s="65" t="s">
        <v>112</v>
      </c>
      <c r="P46" s="48" t="s">
        <v>78</v>
      </c>
      <c r="Q46" s="44"/>
      <c r="R46" s="69"/>
      <c r="S46" s="150"/>
      <c r="T46" s="44" t="s">
        <v>58</v>
      </c>
      <c r="U46" s="44" t="s">
        <v>159</v>
      </c>
      <c r="V46" s="44" t="s">
        <v>91</v>
      </c>
      <c r="W46" s="71" t="s">
        <v>113</v>
      </c>
    </row>
    <row r="47" spans="2:23" ht="12.75" customHeight="1" x14ac:dyDescent="0.2">
      <c r="B47" s="43"/>
      <c r="C47" s="76"/>
      <c r="D47" s="44" t="s">
        <v>93</v>
      </c>
      <c r="E47" s="45"/>
      <c r="F47" s="45"/>
      <c r="G47" s="46">
        <v>43101</v>
      </c>
      <c r="H47" s="45"/>
      <c r="I47" s="45"/>
      <c r="J47" s="44" t="s">
        <v>58</v>
      </c>
      <c r="K47" s="44"/>
      <c r="L47" s="44" t="s">
        <v>76</v>
      </c>
      <c r="M47" s="44"/>
      <c r="N47" s="48"/>
      <c r="O47" s="65">
        <v>0.9</v>
      </c>
      <c r="P47" s="48" t="s">
        <v>78</v>
      </c>
      <c r="Q47" s="44"/>
      <c r="R47" s="69"/>
      <c r="S47" s="150"/>
      <c r="T47" s="44" t="s">
        <v>58</v>
      </c>
      <c r="U47" s="44" t="s">
        <v>159</v>
      </c>
      <c r="V47" s="44" t="s">
        <v>91</v>
      </c>
      <c r="W47" s="49"/>
    </row>
    <row r="48" spans="2:23" ht="15" customHeight="1" x14ac:dyDescent="0.2">
      <c r="B48" s="43"/>
      <c r="C48" s="76"/>
      <c r="D48" s="44" t="s">
        <v>95</v>
      </c>
      <c r="E48" s="45"/>
      <c r="F48" s="45"/>
      <c r="G48" s="45">
        <v>43831</v>
      </c>
      <c r="H48" s="45"/>
      <c r="I48" s="45"/>
      <c r="J48" s="44" t="s">
        <v>58</v>
      </c>
      <c r="K48" s="44"/>
      <c r="L48" s="44" t="s">
        <v>76</v>
      </c>
      <c r="M48" s="44"/>
      <c r="N48" s="48"/>
      <c r="O48" s="65">
        <v>0.9</v>
      </c>
      <c r="P48" s="48" t="s">
        <v>78</v>
      </c>
      <c r="Q48" s="44"/>
      <c r="R48" s="69"/>
      <c r="S48" s="150"/>
      <c r="T48" s="44" t="s">
        <v>58</v>
      </c>
      <c r="U48" s="44" t="s">
        <v>159</v>
      </c>
      <c r="V48" s="44" t="s">
        <v>91</v>
      </c>
      <c r="W48" s="49"/>
    </row>
    <row r="49" spans="2:23" ht="15.75" customHeight="1" x14ac:dyDescent="0.2">
      <c r="B49" s="43"/>
      <c r="C49" s="76"/>
      <c r="D49" s="44" t="s">
        <v>97</v>
      </c>
      <c r="E49" s="45"/>
      <c r="F49" s="45"/>
      <c r="G49" s="45" t="s">
        <v>58</v>
      </c>
      <c r="H49" s="45"/>
      <c r="I49" s="45"/>
      <c r="J49" s="44" t="s">
        <v>58</v>
      </c>
      <c r="K49" s="44"/>
      <c r="L49" s="44" t="s">
        <v>76</v>
      </c>
      <c r="M49" s="44"/>
      <c r="N49" s="48"/>
      <c r="O49" s="65">
        <v>3.6</v>
      </c>
      <c r="P49" s="48" t="s">
        <v>78</v>
      </c>
      <c r="Q49" s="44"/>
      <c r="R49" s="69"/>
      <c r="S49" s="150"/>
      <c r="T49" s="44" t="s">
        <v>58</v>
      </c>
      <c r="U49" s="44" t="s">
        <v>159</v>
      </c>
      <c r="V49" s="44" t="s">
        <v>91</v>
      </c>
      <c r="W49" s="49"/>
    </row>
    <row r="50" spans="2:23" ht="15" customHeight="1" x14ac:dyDescent="0.2">
      <c r="B50" s="43"/>
      <c r="C50" s="76"/>
      <c r="D50" s="44" t="s">
        <v>99</v>
      </c>
      <c r="E50" s="45"/>
      <c r="F50" s="45"/>
      <c r="G50" s="45" t="s">
        <v>58</v>
      </c>
      <c r="H50" s="45"/>
      <c r="I50" s="45"/>
      <c r="J50" s="44" t="s">
        <v>58</v>
      </c>
      <c r="K50" s="44"/>
      <c r="L50" s="44" t="s">
        <v>76</v>
      </c>
      <c r="M50" s="44"/>
      <c r="N50" s="48"/>
      <c r="O50" s="65">
        <v>10</v>
      </c>
      <c r="P50" s="48" t="s">
        <v>78</v>
      </c>
      <c r="Q50" s="44"/>
      <c r="R50" s="69"/>
      <c r="S50" s="150"/>
      <c r="T50" s="44" t="s">
        <v>58</v>
      </c>
      <c r="U50" s="44" t="s">
        <v>159</v>
      </c>
      <c r="V50" s="44" t="s">
        <v>91</v>
      </c>
      <c r="W50" s="49"/>
    </row>
    <row r="51" spans="2:23" ht="13.5" thickBot="1" x14ac:dyDescent="0.25">
      <c r="B51" s="50"/>
      <c r="C51" s="77"/>
      <c r="D51" s="51" t="s">
        <v>100</v>
      </c>
      <c r="E51" s="52"/>
      <c r="F51" s="52"/>
      <c r="G51" s="52" t="s">
        <v>58</v>
      </c>
      <c r="H51" s="52"/>
      <c r="I51" s="52"/>
      <c r="J51" s="51" t="s">
        <v>58</v>
      </c>
      <c r="K51" s="51"/>
      <c r="L51" s="51" t="s">
        <v>76</v>
      </c>
      <c r="M51" s="51"/>
      <c r="N51" s="54"/>
      <c r="O51" s="72">
        <v>10</v>
      </c>
      <c r="P51" s="54" t="s">
        <v>78</v>
      </c>
      <c r="Q51" s="51"/>
      <c r="R51" s="73"/>
      <c r="S51" s="151"/>
      <c r="T51" s="51" t="s">
        <v>58</v>
      </c>
      <c r="U51" s="51" t="s">
        <v>159</v>
      </c>
      <c r="V51" s="51" t="s">
        <v>91</v>
      </c>
      <c r="W51" s="55"/>
    </row>
    <row r="52" spans="2:23" ht="12.75" customHeight="1" x14ac:dyDescent="0.2">
      <c r="B52" s="31" t="s">
        <v>43</v>
      </c>
      <c r="C52" s="74" t="s">
        <v>156</v>
      </c>
      <c r="D52" s="32" t="s">
        <v>44</v>
      </c>
      <c r="E52" s="33">
        <v>42339</v>
      </c>
      <c r="F52" s="33">
        <v>44651</v>
      </c>
      <c r="G52" s="33" t="s">
        <v>141</v>
      </c>
      <c r="H52" s="33">
        <v>46022</v>
      </c>
      <c r="I52" s="32" t="s">
        <v>46</v>
      </c>
      <c r="J52" s="32" t="s">
        <v>115</v>
      </c>
      <c r="K52" s="32" t="s">
        <v>48</v>
      </c>
      <c r="L52" s="32" t="s">
        <v>49</v>
      </c>
      <c r="M52" s="34">
        <f>230/365</f>
        <v>0.63013698630136983</v>
      </c>
      <c r="N52" s="35" t="s">
        <v>50</v>
      </c>
      <c r="O52" s="35"/>
      <c r="P52" s="35"/>
      <c r="Q52" s="35" t="s">
        <v>142</v>
      </c>
      <c r="R52" s="145" t="s">
        <v>143</v>
      </c>
      <c r="S52" s="35"/>
      <c r="T52" s="32" t="s">
        <v>53</v>
      </c>
      <c r="U52" s="15" t="s">
        <v>54</v>
      </c>
      <c r="V52" s="32" t="s">
        <v>55</v>
      </c>
      <c r="W52" s="36" t="s">
        <v>144</v>
      </c>
    </row>
    <row r="53" spans="2:23" x14ac:dyDescent="0.2">
      <c r="B53" s="20"/>
      <c r="C53" s="15"/>
      <c r="D53" s="15" t="s">
        <v>60</v>
      </c>
      <c r="E53" s="37"/>
      <c r="F53" s="37"/>
      <c r="G53" s="37" t="s">
        <v>58</v>
      </c>
      <c r="H53" s="37" t="s">
        <v>58</v>
      </c>
      <c r="I53" s="15"/>
      <c r="J53" s="15" t="s">
        <v>115</v>
      </c>
      <c r="K53" s="38" t="s">
        <v>48</v>
      </c>
      <c r="L53" s="38" t="s">
        <v>49</v>
      </c>
      <c r="M53" s="16">
        <v>0</v>
      </c>
      <c r="N53" s="79" t="s">
        <v>50</v>
      </c>
      <c r="O53" s="39"/>
      <c r="P53" s="39"/>
      <c r="Q53" s="15"/>
      <c r="R53" s="146"/>
      <c r="S53" s="39"/>
      <c r="T53" s="15" t="s">
        <v>58</v>
      </c>
      <c r="U53" s="15" t="s">
        <v>54</v>
      </c>
      <c r="V53" s="15" t="s">
        <v>55</v>
      </c>
      <c r="W53" s="40" t="s">
        <v>58</v>
      </c>
    </row>
    <row r="54" spans="2:23" x14ac:dyDescent="0.2">
      <c r="B54" s="20"/>
      <c r="C54" s="15"/>
      <c r="D54" s="15" t="s">
        <v>61</v>
      </c>
      <c r="E54" s="37"/>
      <c r="F54" s="37"/>
      <c r="G54" s="37" t="s">
        <v>58</v>
      </c>
      <c r="H54" s="37" t="s">
        <v>58</v>
      </c>
      <c r="I54" s="15"/>
      <c r="J54" s="15" t="s">
        <v>118</v>
      </c>
      <c r="K54" s="38" t="s">
        <v>48</v>
      </c>
      <c r="L54" s="38" t="s">
        <v>49</v>
      </c>
      <c r="M54" s="16">
        <v>0</v>
      </c>
      <c r="N54" s="79" t="s">
        <v>50</v>
      </c>
      <c r="O54" s="39"/>
      <c r="P54" s="39"/>
      <c r="Q54" s="15"/>
      <c r="R54" s="146"/>
      <c r="S54" s="39"/>
      <c r="T54" s="15" t="s">
        <v>58</v>
      </c>
      <c r="U54" s="15" t="s">
        <v>54</v>
      </c>
      <c r="V54" s="15" t="s">
        <v>55</v>
      </c>
      <c r="W54" s="40" t="s">
        <v>58</v>
      </c>
    </row>
    <row r="55" spans="2:23" x14ac:dyDescent="0.2">
      <c r="B55" s="20"/>
      <c r="C55" s="15"/>
      <c r="D55" s="15" t="s">
        <v>63</v>
      </c>
      <c r="E55" s="37"/>
      <c r="F55" s="37"/>
      <c r="G55" s="37" t="s">
        <v>145</v>
      </c>
      <c r="H55" s="37" t="s">
        <v>58</v>
      </c>
      <c r="I55" s="15"/>
      <c r="J55" s="15" t="s">
        <v>118</v>
      </c>
      <c r="K55" s="38" t="s">
        <v>48</v>
      </c>
      <c r="L55" s="38" t="s">
        <v>49</v>
      </c>
      <c r="M55" s="16">
        <v>0</v>
      </c>
      <c r="N55" s="79" t="s">
        <v>50</v>
      </c>
      <c r="O55" s="39"/>
      <c r="P55" s="39"/>
      <c r="Q55" s="15"/>
      <c r="R55" s="146"/>
      <c r="S55" s="39"/>
      <c r="T55" s="15" t="s">
        <v>58</v>
      </c>
      <c r="U55" s="15" t="s">
        <v>54</v>
      </c>
      <c r="V55" s="15" t="s">
        <v>55</v>
      </c>
      <c r="W55" s="84" t="s">
        <v>146</v>
      </c>
    </row>
    <row r="56" spans="2:23" ht="12.75" customHeight="1" x14ac:dyDescent="0.2">
      <c r="B56" s="20"/>
      <c r="C56" s="15"/>
      <c r="D56" s="15" t="s">
        <v>64</v>
      </c>
      <c r="E56" s="37"/>
      <c r="F56" s="37"/>
      <c r="G56" s="37" t="s">
        <v>58</v>
      </c>
      <c r="H56" s="37" t="s">
        <v>58</v>
      </c>
      <c r="I56" s="15"/>
      <c r="J56" s="15" t="s">
        <v>118</v>
      </c>
      <c r="K56" s="38" t="s">
        <v>48</v>
      </c>
      <c r="L56" s="38" t="s">
        <v>49</v>
      </c>
      <c r="M56" s="16">
        <v>0</v>
      </c>
      <c r="N56" s="79" t="s">
        <v>50</v>
      </c>
      <c r="O56" s="39"/>
      <c r="P56" s="39"/>
      <c r="Q56" s="15"/>
      <c r="R56" s="146"/>
      <c r="S56" s="39"/>
      <c r="T56" s="15" t="s">
        <v>58</v>
      </c>
      <c r="U56" s="15" t="s">
        <v>54</v>
      </c>
      <c r="V56" s="15" t="s">
        <v>55</v>
      </c>
      <c r="W56" s="40" t="s">
        <v>58</v>
      </c>
    </row>
    <row r="57" spans="2:23" x14ac:dyDescent="0.2">
      <c r="B57" s="20"/>
      <c r="C57" s="15"/>
      <c r="D57" s="15" t="s">
        <v>119</v>
      </c>
      <c r="E57" s="37"/>
      <c r="F57" s="37"/>
      <c r="G57" s="37" t="s">
        <v>141</v>
      </c>
      <c r="H57" s="37" t="s">
        <v>58</v>
      </c>
      <c r="I57" s="15"/>
      <c r="J57" s="15" t="s">
        <v>120</v>
      </c>
      <c r="K57" s="38" t="s">
        <v>48</v>
      </c>
      <c r="L57" s="38" t="s">
        <v>49</v>
      </c>
      <c r="M57" s="16">
        <v>0</v>
      </c>
      <c r="N57" s="79" t="s">
        <v>50</v>
      </c>
      <c r="O57" s="39"/>
      <c r="P57" s="39"/>
      <c r="Q57" s="15"/>
      <c r="R57" s="146"/>
      <c r="S57" s="39"/>
      <c r="T57" s="15" t="s">
        <v>58</v>
      </c>
      <c r="U57" s="15" t="s">
        <v>54</v>
      </c>
      <c r="V57" s="15" t="s">
        <v>55</v>
      </c>
      <c r="W57" s="42" t="s">
        <v>147</v>
      </c>
    </row>
    <row r="58" spans="2:23" x14ac:dyDescent="0.2">
      <c r="B58" s="20"/>
      <c r="C58" s="15"/>
      <c r="D58" s="15" t="s">
        <v>121</v>
      </c>
      <c r="E58" s="37"/>
      <c r="F58" s="37"/>
      <c r="G58" s="37" t="s">
        <v>58</v>
      </c>
      <c r="H58" s="37" t="s">
        <v>58</v>
      </c>
      <c r="I58" s="15"/>
      <c r="J58" s="15" t="s">
        <v>120</v>
      </c>
      <c r="K58" s="38" t="s">
        <v>48</v>
      </c>
      <c r="L58" s="38" t="s">
        <v>49</v>
      </c>
      <c r="M58" s="16">
        <v>0</v>
      </c>
      <c r="N58" s="79" t="s">
        <v>50</v>
      </c>
      <c r="O58" s="39"/>
      <c r="P58" s="39"/>
      <c r="Q58" s="15"/>
      <c r="R58" s="146"/>
      <c r="S58" s="39"/>
      <c r="T58" s="15" t="s">
        <v>58</v>
      </c>
      <c r="U58" s="15" t="s">
        <v>54</v>
      </c>
      <c r="V58" s="15" t="s">
        <v>79</v>
      </c>
      <c r="W58" s="40" t="s">
        <v>122</v>
      </c>
    </row>
    <row r="59" spans="2:23" x14ac:dyDescent="0.2">
      <c r="B59" s="20"/>
      <c r="C59" s="15"/>
      <c r="D59" s="15" t="s">
        <v>71</v>
      </c>
      <c r="E59" s="37"/>
      <c r="F59" s="37"/>
      <c r="G59" s="37" t="s">
        <v>148</v>
      </c>
      <c r="H59" s="37" t="s">
        <v>58</v>
      </c>
      <c r="I59" s="15"/>
      <c r="J59" s="15" t="s">
        <v>123</v>
      </c>
      <c r="K59" s="15" t="s">
        <v>73</v>
      </c>
      <c r="L59" s="38" t="s">
        <v>49</v>
      </c>
      <c r="M59" s="16">
        <v>0</v>
      </c>
      <c r="N59" s="39" t="s">
        <v>50</v>
      </c>
      <c r="O59" s="39"/>
      <c r="P59" s="39"/>
      <c r="Q59" s="15"/>
      <c r="R59" s="147"/>
      <c r="S59" s="39"/>
      <c r="T59" s="15" t="s">
        <v>58</v>
      </c>
      <c r="U59" s="15" t="s">
        <v>54</v>
      </c>
      <c r="V59" s="15" t="s">
        <v>55</v>
      </c>
      <c r="W59" s="40" t="s">
        <v>149</v>
      </c>
    </row>
    <row r="60" spans="2:23" x14ac:dyDescent="0.2">
      <c r="B60" s="20"/>
      <c r="C60" s="15"/>
      <c r="D60" s="15" t="s">
        <v>57</v>
      </c>
      <c r="E60" s="37"/>
      <c r="F60" s="37"/>
      <c r="G60" s="37" t="s">
        <v>148</v>
      </c>
      <c r="H60" s="37">
        <v>47848</v>
      </c>
      <c r="I60" s="15"/>
      <c r="J60" s="15" t="s">
        <v>150</v>
      </c>
      <c r="K60" s="38" t="s">
        <v>48</v>
      </c>
      <c r="L60" s="38" t="s">
        <v>49</v>
      </c>
      <c r="M60" s="16">
        <v>0.06</v>
      </c>
      <c r="N60" s="39" t="s">
        <v>50</v>
      </c>
      <c r="O60" s="39"/>
      <c r="P60" s="39"/>
      <c r="Q60" s="15" t="s">
        <v>134</v>
      </c>
      <c r="R60" s="82" t="s">
        <v>135</v>
      </c>
      <c r="S60" s="39"/>
      <c r="T60" s="15" t="s">
        <v>58</v>
      </c>
      <c r="U60" s="15" t="s">
        <v>54</v>
      </c>
      <c r="V60" s="15" t="s">
        <v>55</v>
      </c>
      <c r="W60" s="84" t="s">
        <v>151</v>
      </c>
    </row>
    <row r="61" spans="2:23" ht="42" customHeight="1" x14ac:dyDescent="0.2">
      <c r="B61" s="20"/>
      <c r="C61" s="15"/>
      <c r="D61" s="15" t="s">
        <v>124</v>
      </c>
      <c r="E61" s="37"/>
      <c r="F61" s="37"/>
      <c r="G61" s="37" t="s">
        <v>148</v>
      </c>
      <c r="H61" s="85">
        <v>46022</v>
      </c>
      <c r="I61" s="15"/>
      <c r="J61" s="15" t="s">
        <v>152</v>
      </c>
      <c r="K61" s="15" t="s">
        <v>73</v>
      </c>
      <c r="L61" s="38" t="s">
        <v>49</v>
      </c>
      <c r="M61" s="17">
        <f>230/4/365</f>
        <v>0.15753424657534246</v>
      </c>
      <c r="N61" s="39" t="s">
        <v>50</v>
      </c>
      <c r="O61" s="39"/>
      <c r="P61" s="39"/>
      <c r="Q61" s="15" t="s">
        <v>153</v>
      </c>
      <c r="R61" s="148" t="s">
        <v>143</v>
      </c>
      <c r="S61" s="39"/>
      <c r="T61" s="15" t="s">
        <v>58</v>
      </c>
      <c r="U61" s="15" t="s">
        <v>54</v>
      </c>
      <c r="V61" s="15" t="s">
        <v>55</v>
      </c>
      <c r="W61" s="41" t="s">
        <v>154</v>
      </c>
    </row>
    <row r="62" spans="2:23" x14ac:dyDescent="0.2">
      <c r="B62" s="20"/>
      <c r="C62" s="15"/>
      <c r="D62" s="15" t="s">
        <v>126</v>
      </c>
      <c r="E62" s="37"/>
      <c r="F62" s="37"/>
      <c r="G62" s="37" t="s">
        <v>58</v>
      </c>
      <c r="H62" s="37" t="s">
        <v>58</v>
      </c>
      <c r="I62" s="15"/>
      <c r="J62" s="15" t="s">
        <v>155</v>
      </c>
      <c r="K62" s="15" t="s">
        <v>48</v>
      </c>
      <c r="L62" s="38" t="s">
        <v>49</v>
      </c>
      <c r="M62" s="17">
        <f>230/4/365</f>
        <v>0.15753424657534246</v>
      </c>
      <c r="N62" s="79" t="s">
        <v>50</v>
      </c>
      <c r="O62" s="39"/>
      <c r="P62" s="39"/>
      <c r="Q62" s="15" t="s">
        <v>153</v>
      </c>
      <c r="R62" s="147"/>
      <c r="S62" s="39"/>
      <c r="T62" s="15" t="s">
        <v>58</v>
      </c>
      <c r="U62" s="15" t="s">
        <v>54</v>
      </c>
      <c r="V62" s="15" t="s">
        <v>55</v>
      </c>
      <c r="W62" s="40" t="s">
        <v>58</v>
      </c>
    </row>
    <row r="63" spans="2:23" x14ac:dyDescent="0.2">
      <c r="B63" s="20"/>
      <c r="C63" s="15"/>
      <c r="D63" s="38" t="s">
        <v>44</v>
      </c>
      <c r="E63" s="37"/>
      <c r="F63" s="37"/>
      <c r="G63" s="37">
        <v>46023</v>
      </c>
      <c r="H63" s="37">
        <v>47848</v>
      </c>
      <c r="I63" s="15"/>
      <c r="J63" s="15" t="s">
        <v>115</v>
      </c>
      <c r="K63" s="38" t="s">
        <v>48</v>
      </c>
      <c r="L63" s="38" t="s">
        <v>49</v>
      </c>
      <c r="M63" s="17">
        <v>0.76</v>
      </c>
      <c r="N63" s="79" t="s">
        <v>50</v>
      </c>
      <c r="O63" s="39"/>
      <c r="P63" s="39"/>
      <c r="Q63" s="15" t="s">
        <v>116</v>
      </c>
      <c r="R63" s="148" t="s">
        <v>117</v>
      </c>
      <c r="S63" s="80"/>
      <c r="T63" s="15" t="s">
        <v>58</v>
      </c>
      <c r="U63" s="15" t="s">
        <v>54</v>
      </c>
      <c r="V63" s="15" t="s">
        <v>55</v>
      </c>
      <c r="W63" s="40"/>
    </row>
    <row r="64" spans="2:23" x14ac:dyDescent="0.2">
      <c r="B64" s="20"/>
      <c r="C64" s="15"/>
      <c r="D64" s="15" t="s">
        <v>60</v>
      </c>
      <c r="E64" s="37"/>
      <c r="F64" s="37"/>
      <c r="G64" s="37" t="s">
        <v>58</v>
      </c>
      <c r="H64" s="37" t="s">
        <v>58</v>
      </c>
      <c r="I64" s="15"/>
      <c r="J64" s="15" t="s">
        <v>115</v>
      </c>
      <c r="K64" s="38" t="s">
        <v>48</v>
      </c>
      <c r="L64" s="38" t="s">
        <v>49</v>
      </c>
      <c r="M64" s="81">
        <v>0</v>
      </c>
      <c r="N64" s="79" t="s">
        <v>50</v>
      </c>
      <c r="O64" s="39"/>
      <c r="P64" s="39"/>
      <c r="Q64" s="15"/>
      <c r="R64" s="146"/>
      <c r="S64" s="80"/>
      <c r="T64" s="15" t="s">
        <v>58</v>
      </c>
      <c r="U64" s="15" t="s">
        <v>54</v>
      </c>
      <c r="V64" s="15" t="s">
        <v>55</v>
      </c>
      <c r="W64" s="40"/>
    </row>
    <row r="65" spans="2:23" x14ac:dyDescent="0.2">
      <c r="B65" s="20"/>
      <c r="C65" s="15"/>
      <c r="D65" s="15" t="s">
        <v>61</v>
      </c>
      <c r="E65" s="37"/>
      <c r="F65" s="37"/>
      <c r="G65" s="37" t="s">
        <v>58</v>
      </c>
      <c r="H65" s="37" t="s">
        <v>58</v>
      </c>
      <c r="I65" s="15"/>
      <c r="J65" s="15" t="s">
        <v>118</v>
      </c>
      <c r="K65" s="38" t="s">
        <v>48</v>
      </c>
      <c r="L65" s="38" t="s">
        <v>49</v>
      </c>
      <c r="M65" s="81">
        <v>0</v>
      </c>
      <c r="N65" s="79" t="s">
        <v>50</v>
      </c>
      <c r="O65" s="39"/>
      <c r="P65" s="39"/>
      <c r="Q65" s="15"/>
      <c r="R65" s="146"/>
      <c r="S65" s="80"/>
      <c r="T65" s="15" t="s">
        <v>58</v>
      </c>
      <c r="U65" s="15" t="s">
        <v>54</v>
      </c>
      <c r="V65" s="15" t="s">
        <v>55</v>
      </c>
      <c r="W65" s="40"/>
    </row>
    <row r="66" spans="2:23" ht="15" customHeight="1" x14ac:dyDescent="0.2">
      <c r="B66" s="20"/>
      <c r="C66" s="15"/>
      <c r="D66" s="15" t="s">
        <v>63</v>
      </c>
      <c r="E66" s="37"/>
      <c r="F66" s="37"/>
      <c r="G66" s="37" t="s">
        <v>58</v>
      </c>
      <c r="H66" s="37" t="s">
        <v>58</v>
      </c>
      <c r="I66" s="15"/>
      <c r="J66" s="15" t="s">
        <v>118</v>
      </c>
      <c r="K66" s="38" t="s">
        <v>48</v>
      </c>
      <c r="L66" s="38" t="s">
        <v>49</v>
      </c>
      <c r="M66" s="81">
        <v>0</v>
      </c>
      <c r="N66" s="79" t="s">
        <v>50</v>
      </c>
      <c r="O66" s="39"/>
      <c r="P66" s="39"/>
      <c r="Q66" s="15"/>
      <c r="R66" s="146"/>
      <c r="S66" s="80"/>
      <c r="T66" s="15" t="s">
        <v>58</v>
      </c>
      <c r="U66" s="15" t="s">
        <v>54</v>
      </c>
      <c r="V66" s="15" t="s">
        <v>55</v>
      </c>
      <c r="W66" s="40"/>
    </row>
    <row r="67" spans="2:23" x14ac:dyDescent="0.2">
      <c r="B67" s="20"/>
      <c r="C67" s="15"/>
      <c r="D67" s="15" t="s">
        <v>64</v>
      </c>
      <c r="E67" s="37"/>
      <c r="F67" s="37"/>
      <c r="G67" s="37" t="s">
        <v>58</v>
      </c>
      <c r="H67" s="37" t="s">
        <v>58</v>
      </c>
      <c r="I67" s="15"/>
      <c r="J67" s="15" t="s">
        <v>118</v>
      </c>
      <c r="K67" s="38" t="s">
        <v>48</v>
      </c>
      <c r="L67" s="38" t="s">
        <v>49</v>
      </c>
      <c r="M67" s="81">
        <v>0</v>
      </c>
      <c r="N67" s="79" t="s">
        <v>50</v>
      </c>
      <c r="O67" s="39"/>
      <c r="P67" s="39"/>
      <c r="Q67" s="15"/>
      <c r="R67" s="146"/>
      <c r="S67" s="80"/>
      <c r="T67" s="15" t="s">
        <v>58</v>
      </c>
      <c r="U67" s="15" t="s">
        <v>54</v>
      </c>
      <c r="V67" s="15" t="s">
        <v>55</v>
      </c>
      <c r="W67" s="40"/>
    </row>
    <row r="68" spans="2:23" ht="12.75" customHeight="1" x14ac:dyDescent="0.2">
      <c r="B68" s="20"/>
      <c r="C68" s="15"/>
      <c r="D68" s="15" t="s">
        <v>119</v>
      </c>
      <c r="E68" s="37"/>
      <c r="F68" s="37"/>
      <c r="G68" s="37" t="s">
        <v>58</v>
      </c>
      <c r="H68" s="37" t="s">
        <v>58</v>
      </c>
      <c r="I68" s="15"/>
      <c r="J68" s="15" t="s">
        <v>120</v>
      </c>
      <c r="K68" s="38" t="s">
        <v>48</v>
      </c>
      <c r="L68" s="38" t="s">
        <v>49</v>
      </c>
      <c r="M68" s="16">
        <v>0</v>
      </c>
      <c r="N68" s="79" t="s">
        <v>50</v>
      </c>
      <c r="O68" s="39"/>
      <c r="P68" s="39"/>
      <c r="Q68" s="15"/>
      <c r="R68" s="146"/>
      <c r="S68" s="80"/>
      <c r="T68" s="15" t="s">
        <v>58</v>
      </c>
      <c r="U68" s="15" t="s">
        <v>54</v>
      </c>
      <c r="V68" s="15" t="s">
        <v>55</v>
      </c>
      <c r="W68" s="40"/>
    </row>
    <row r="69" spans="2:23" x14ac:dyDescent="0.2">
      <c r="B69" s="20"/>
      <c r="C69" s="15"/>
      <c r="D69" s="15" t="s">
        <v>121</v>
      </c>
      <c r="E69" s="37"/>
      <c r="F69" s="37"/>
      <c r="G69" s="37" t="s">
        <v>58</v>
      </c>
      <c r="H69" s="37" t="s">
        <v>58</v>
      </c>
      <c r="I69" s="15"/>
      <c r="J69" s="15" t="s">
        <v>120</v>
      </c>
      <c r="K69" s="38" t="s">
        <v>48</v>
      </c>
      <c r="L69" s="38" t="s">
        <v>49</v>
      </c>
      <c r="M69" s="16">
        <v>0</v>
      </c>
      <c r="N69" s="79" t="s">
        <v>50</v>
      </c>
      <c r="O69" s="39"/>
      <c r="P69" s="39"/>
      <c r="Q69" s="15"/>
      <c r="R69" s="146"/>
      <c r="S69" s="80"/>
      <c r="T69" s="15" t="s">
        <v>58</v>
      </c>
      <c r="U69" s="15" t="s">
        <v>54</v>
      </c>
      <c r="V69" s="15" t="s">
        <v>79</v>
      </c>
      <c r="W69" s="40" t="s">
        <v>122</v>
      </c>
    </row>
    <row r="70" spans="2:23" x14ac:dyDescent="0.2">
      <c r="B70" s="20"/>
      <c r="C70" s="15"/>
      <c r="D70" s="15" t="s">
        <v>71</v>
      </c>
      <c r="E70" s="37"/>
      <c r="F70" s="37"/>
      <c r="G70" s="37" t="s">
        <v>58</v>
      </c>
      <c r="H70" s="37" t="s">
        <v>58</v>
      </c>
      <c r="I70" s="15"/>
      <c r="J70" s="15" t="s">
        <v>123</v>
      </c>
      <c r="K70" s="15" t="s">
        <v>73</v>
      </c>
      <c r="L70" s="38" t="s">
        <v>49</v>
      </c>
      <c r="M70" s="16">
        <v>0</v>
      </c>
      <c r="N70" s="79" t="s">
        <v>50</v>
      </c>
      <c r="O70" s="39"/>
      <c r="P70" s="39"/>
      <c r="Q70" s="15"/>
      <c r="R70" s="146"/>
      <c r="S70" s="80"/>
      <c r="T70" s="15" t="s">
        <v>58</v>
      </c>
      <c r="U70" s="15" t="s">
        <v>54</v>
      </c>
      <c r="V70" s="15" t="s">
        <v>55</v>
      </c>
      <c r="W70" s="40"/>
    </row>
    <row r="71" spans="2:23" x14ac:dyDescent="0.2">
      <c r="B71" s="20"/>
      <c r="C71" s="15"/>
      <c r="D71" s="15" t="s">
        <v>124</v>
      </c>
      <c r="E71" s="37"/>
      <c r="F71" s="37"/>
      <c r="G71" s="37" t="s">
        <v>58</v>
      </c>
      <c r="H71" s="37" t="s">
        <v>58</v>
      </c>
      <c r="I71" s="15"/>
      <c r="J71" s="15" t="s">
        <v>125</v>
      </c>
      <c r="K71" s="15" t="s">
        <v>73</v>
      </c>
      <c r="L71" s="38" t="s">
        <v>49</v>
      </c>
      <c r="M71" s="16">
        <v>0</v>
      </c>
      <c r="N71" s="79" t="s">
        <v>50</v>
      </c>
      <c r="O71" s="39"/>
      <c r="P71" s="39"/>
      <c r="Q71" s="15"/>
      <c r="R71" s="146"/>
      <c r="S71" s="80"/>
      <c r="T71" s="15" t="s">
        <v>58</v>
      </c>
      <c r="U71" s="15" t="s">
        <v>54</v>
      </c>
      <c r="V71" s="15" t="s">
        <v>55</v>
      </c>
      <c r="W71" s="40"/>
    </row>
    <row r="72" spans="2:23" ht="12.75" customHeight="1" x14ac:dyDescent="0.2">
      <c r="B72" s="20"/>
      <c r="C72" s="15"/>
      <c r="D72" s="15" t="s">
        <v>126</v>
      </c>
      <c r="E72" s="37"/>
      <c r="F72" s="37"/>
      <c r="G72" s="37" t="s">
        <v>58</v>
      </c>
      <c r="H72" s="37" t="s">
        <v>58</v>
      </c>
      <c r="I72" s="15"/>
      <c r="J72" s="15" t="s">
        <v>127</v>
      </c>
      <c r="K72" s="15" t="s">
        <v>48</v>
      </c>
      <c r="L72" s="38" t="s">
        <v>49</v>
      </c>
      <c r="M72" s="81">
        <v>0</v>
      </c>
      <c r="N72" s="79" t="s">
        <v>50</v>
      </c>
      <c r="O72" s="39"/>
      <c r="P72" s="39"/>
      <c r="Q72" s="15"/>
      <c r="R72" s="146"/>
      <c r="S72" s="80"/>
      <c r="T72" s="15" t="s">
        <v>58</v>
      </c>
      <c r="U72" s="15" t="s">
        <v>54</v>
      </c>
      <c r="V72" s="15" t="s">
        <v>55</v>
      </c>
      <c r="W72" s="40"/>
    </row>
    <row r="73" spans="2:23" ht="12.75" customHeight="1" x14ac:dyDescent="0.2">
      <c r="B73" s="20"/>
      <c r="C73" s="15"/>
      <c r="D73" s="38" t="s">
        <v>44</v>
      </c>
      <c r="E73" s="37"/>
      <c r="F73" s="37"/>
      <c r="G73" s="37">
        <v>47849</v>
      </c>
      <c r="H73" s="37">
        <v>49674</v>
      </c>
      <c r="I73" s="15"/>
      <c r="J73" s="38" t="s">
        <v>128</v>
      </c>
      <c r="K73" s="15" t="s">
        <v>48</v>
      </c>
      <c r="L73" s="38" t="s">
        <v>49</v>
      </c>
      <c r="M73" s="17">
        <f>278.26/365</f>
        <v>0.76235616438356157</v>
      </c>
      <c r="N73" s="79" t="s">
        <v>50</v>
      </c>
      <c r="O73" s="39"/>
      <c r="P73" s="39"/>
      <c r="Q73" s="15" t="s">
        <v>116</v>
      </c>
      <c r="R73" s="146"/>
      <c r="S73" s="80"/>
      <c r="T73" s="15" t="s">
        <v>58</v>
      </c>
      <c r="U73" s="15" t="s">
        <v>54</v>
      </c>
      <c r="V73" s="15" t="s">
        <v>55</v>
      </c>
      <c r="W73" s="40"/>
    </row>
    <row r="74" spans="2:23" x14ac:dyDescent="0.2">
      <c r="B74" s="20"/>
      <c r="C74" s="15"/>
      <c r="D74" s="15" t="s">
        <v>60</v>
      </c>
      <c r="E74" s="37"/>
      <c r="F74" s="37"/>
      <c r="G74" s="37" t="s">
        <v>58</v>
      </c>
      <c r="H74" s="37" t="s">
        <v>58</v>
      </c>
      <c r="I74" s="15"/>
      <c r="J74" s="15" t="s">
        <v>128</v>
      </c>
      <c r="K74" s="15" t="s">
        <v>48</v>
      </c>
      <c r="L74" s="38" t="s">
        <v>49</v>
      </c>
      <c r="M74" s="81">
        <v>0</v>
      </c>
      <c r="N74" s="79" t="s">
        <v>50</v>
      </c>
      <c r="O74" s="39"/>
      <c r="P74" s="39"/>
      <c r="Q74" s="15"/>
      <c r="R74" s="146"/>
      <c r="S74" s="80"/>
      <c r="T74" s="15" t="s">
        <v>58</v>
      </c>
      <c r="U74" s="15" t="s">
        <v>54</v>
      </c>
      <c r="V74" s="15" t="s">
        <v>55</v>
      </c>
      <c r="W74" s="40"/>
    </row>
    <row r="75" spans="2:23" x14ac:dyDescent="0.2">
      <c r="B75" s="20"/>
      <c r="C75" s="15"/>
      <c r="D75" s="15" t="s">
        <v>61</v>
      </c>
      <c r="E75" s="37"/>
      <c r="F75" s="37"/>
      <c r="G75" s="37" t="s">
        <v>58</v>
      </c>
      <c r="H75" s="37" t="s">
        <v>58</v>
      </c>
      <c r="I75" s="15"/>
      <c r="J75" s="15" t="s">
        <v>129</v>
      </c>
      <c r="K75" s="15" t="s">
        <v>48</v>
      </c>
      <c r="L75" s="38" t="s">
        <v>49</v>
      </c>
      <c r="M75" s="81">
        <v>0</v>
      </c>
      <c r="N75" s="79" t="s">
        <v>50</v>
      </c>
      <c r="O75" s="39"/>
      <c r="P75" s="39"/>
      <c r="Q75" s="15"/>
      <c r="R75" s="146"/>
      <c r="S75" s="80"/>
      <c r="T75" s="15" t="s">
        <v>58</v>
      </c>
      <c r="U75" s="15" t="s">
        <v>54</v>
      </c>
      <c r="V75" s="15" t="s">
        <v>55</v>
      </c>
      <c r="W75" s="40"/>
    </row>
    <row r="76" spans="2:23" x14ac:dyDescent="0.2">
      <c r="B76" s="20"/>
      <c r="C76" s="15"/>
      <c r="D76" s="15" t="s">
        <v>63</v>
      </c>
      <c r="E76" s="37"/>
      <c r="F76" s="37"/>
      <c r="G76" s="37" t="s">
        <v>58</v>
      </c>
      <c r="H76" s="37" t="s">
        <v>58</v>
      </c>
      <c r="I76" s="15"/>
      <c r="J76" s="15" t="s">
        <v>129</v>
      </c>
      <c r="K76" s="15" t="s">
        <v>48</v>
      </c>
      <c r="L76" s="38" t="s">
        <v>49</v>
      </c>
      <c r="M76" s="81">
        <v>0</v>
      </c>
      <c r="N76" s="79" t="s">
        <v>50</v>
      </c>
      <c r="O76" s="39"/>
      <c r="P76" s="39"/>
      <c r="Q76" s="15"/>
      <c r="R76" s="146"/>
      <c r="S76" s="80"/>
      <c r="T76" s="15" t="s">
        <v>58</v>
      </c>
      <c r="U76" s="15" t="s">
        <v>54</v>
      </c>
      <c r="V76" s="15" t="s">
        <v>55</v>
      </c>
      <c r="W76" s="40"/>
    </row>
    <row r="77" spans="2:23" x14ac:dyDescent="0.2">
      <c r="B77" s="20"/>
      <c r="C77" s="15"/>
      <c r="D77" s="15" t="s">
        <v>64</v>
      </c>
      <c r="E77" s="37"/>
      <c r="F77" s="37"/>
      <c r="G77" s="37" t="s">
        <v>58</v>
      </c>
      <c r="H77" s="37" t="s">
        <v>58</v>
      </c>
      <c r="I77" s="15"/>
      <c r="J77" s="15" t="s">
        <v>129</v>
      </c>
      <c r="K77" s="15" t="s">
        <v>48</v>
      </c>
      <c r="L77" s="38" t="s">
        <v>49</v>
      </c>
      <c r="M77" s="81">
        <v>0</v>
      </c>
      <c r="N77" s="79" t="s">
        <v>50</v>
      </c>
      <c r="O77" s="39"/>
      <c r="P77" s="39"/>
      <c r="Q77" s="15"/>
      <c r="R77" s="146"/>
      <c r="S77" s="80"/>
      <c r="T77" s="15" t="s">
        <v>58</v>
      </c>
      <c r="U77" s="15" t="s">
        <v>54</v>
      </c>
      <c r="V77" s="15" t="s">
        <v>55</v>
      </c>
      <c r="W77" s="40"/>
    </row>
    <row r="78" spans="2:23" x14ac:dyDescent="0.2">
      <c r="B78" s="20"/>
      <c r="C78" s="15"/>
      <c r="D78" s="15" t="s">
        <v>119</v>
      </c>
      <c r="E78" s="37"/>
      <c r="F78" s="37"/>
      <c r="G78" s="37" t="s">
        <v>58</v>
      </c>
      <c r="H78" s="37" t="s">
        <v>58</v>
      </c>
      <c r="I78" s="15"/>
      <c r="J78" s="15" t="s">
        <v>66</v>
      </c>
      <c r="K78" s="15" t="s">
        <v>48</v>
      </c>
      <c r="L78" s="38" t="s">
        <v>49</v>
      </c>
      <c r="M78" s="81">
        <v>0</v>
      </c>
      <c r="N78" s="79" t="s">
        <v>50</v>
      </c>
      <c r="O78" s="39"/>
      <c r="P78" s="39"/>
      <c r="Q78" s="15"/>
      <c r="R78" s="146"/>
      <c r="S78" s="80"/>
      <c r="T78" s="15" t="s">
        <v>58</v>
      </c>
      <c r="U78" s="15" t="s">
        <v>54</v>
      </c>
      <c r="V78" s="15" t="s">
        <v>55</v>
      </c>
      <c r="W78" s="40"/>
    </row>
    <row r="79" spans="2:23" x14ac:dyDescent="0.2">
      <c r="B79" s="20"/>
      <c r="C79" s="15"/>
      <c r="D79" s="15" t="s">
        <v>121</v>
      </c>
      <c r="E79" s="37"/>
      <c r="F79" s="37"/>
      <c r="G79" s="37" t="s">
        <v>58</v>
      </c>
      <c r="H79" s="37" t="s">
        <v>58</v>
      </c>
      <c r="I79" s="15"/>
      <c r="J79" s="15" t="s">
        <v>66</v>
      </c>
      <c r="K79" s="15" t="s">
        <v>48</v>
      </c>
      <c r="L79" s="38" t="s">
        <v>49</v>
      </c>
      <c r="M79" s="81">
        <v>0</v>
      </c>
      <c r="N79" s="79" t="s">
        <v>50</v>
      </c>
      <c r="O79" s="39"/>
      <c r="P79" s="39"/>
      <c r="Q79" s="15"/>
      <c r="R79" s="146"/>
      <c r="S79" s="80"/>
      <c r="T79" s="15" t="s">
        <v>58</v>
      </c>
      <c r="U79" s="15" t="s">
        <v>54</v>
      </c>
      <c r="V79" s="15" t="s">
        <v>79</v>
      </c>
      <c r="W79" s="40" t="s">
        <v>122</v>
      </c>
    </row>
    <row r="80" spans="2:23" x14ac:dyDescent="0.2">
      <c r="B80" s="20"/>
      <c r="C80" s="15"/>
      <c r="D80" s="15" t="s">
        <v>71</v>
      </c>
      <c r="E80" s="37"/>
      <c r="F80" s="37"/>
      <c r="G80" s="37" t="s">
        <v>58</v>
      </c>
      <c r="H80" s="37" t="s">
        <v>58</v>
      </c>
      <c r="I80" s="15"/>
      <c r="J80" s="15" t="s">
        <v>130</v>
      </c>
      <c r="K80" s="15" t="s">
        <v>73</v>
      </c>
      <c r="L80" s="38" t="s">
        <v>49</v>
      </c>
      <c r="M80" s="81">
        <v>0</v>
      </c>
      <c r="N80" s="79" t="s">
        <v>50</v>
      </c>
      <c r="O80" s="39"/>
      <c r="P80" s="39"/>
      <c r="Q80" s="15"/>
      <c r="R80" s="146"/>
      <c r="S80" s="80"/>
      <c r="T80" s="15" t="s">
        <v>58</v>
      </c>
      <c r="U80" s="15" t="s">
        <v>54</v>
      </c>
      <c r="V80" s="15" t="s">
        <v>55</v>
      </c>
      <c r="W80" s="40"/>
    </row>
    <row r="81" spans="2:23" x14ac:dyDescent="0.2">
      <c r="B81" s="20"/>
      <c r="C81" s="15"/>
      <c r="D81" s="15" t="s">
        <v>124</v>
      </c>
      <c r="E81" s="37"/>
      <c r="F81" s="37"/>
      <c r="G81" s="37" t="s">
        <v>58</v>
      </c>
      <c r="H81" s="37" t="s">
        <v>58</v>
      </c>
      <c r="I81" s="15"/>
      <c r="J81" s="15" t="s">
        <v>131</v>
      </c>
      <c r="K81" s="15" t="s">
        <v>73</v>
      </c>
      <c r="L81" s="38" t="s">
        <v>49</v>
      </c>
      <c r="M81" s="81">
        <v>0</v>
      </c>
      <c r="N81" s="79" t="s">
        <v>50</v>
      </c>
      <c r="O81" s="39"/>
      <c r="P81" s="39"/>
      <c r="Q81" s="15"/>
      <c r="R81" s="146"/>
      <c r="S81" s="80"/>
      <c r="T81" s="15" t="s">
        <v>58</v>
      </c>
      <c r="U81" s="15" t="s">
        <v>54</v>
      </c>
      <c r="V81" s="15" t="s">
        <v>55</v>
      </c>
      <c r="W81" s="40"/>
    </row>
    <row r="82" spans="2:23" ht="15" customHeight="1" x14ac:dyDescent="0.2">
      <c r="B82" s="20"/>
      <c r="C82" s="15"/>
      <c r="D82" s="15" t="s">
        <v>126</v>
      </c>
      <c r="E82" s="37"/>
      <c r="F82" s="37"/>
      <c r="G82" s="37" t="s">
        <v>58</v>
      </c>
      <c r="H82" s="37" t="s">
        <v>58</v>
      </c>
      <c r="I82" s="15"/>
      <c r="J82" s="15" t="s">
        <v>132</v>
      </c>
      <c r="K82" s="15" t="s">
        <v>48</v>
      </c>
      <c r="L82" s="38" t="s">
        <v>49</v>
      </c>
      <c r="M82" s="81">
        <v>0</v>
      </c>
      <c r="N82" s="79" t="s">
        <v>50</v>
      </c>
      <c r="O82" s="39"/>
      <c r="P82" s="39"/>
      <c r="Q82" s="15"/>
      <c r="R82" s="147"/>
      <c r="S82" s="80"/>
      <c r="T82" s="15" t="s">
        <v>58</v>
      </c>
      <c r="U82" s="15" t="s">
        <v>54</v>
      </c>
      <c r="V82" s="15" t="s">
        <v>55</v>
      </c>
      <c r="W82" s="40"/>
    </row>
    <row r="83" spans="2:23" x14ac:dyDescent="0.2">
      <c r="B83" s="20"/>
      <c r="C83" s="15"/>
      <c r="D83" s="15" t="s">
        <v>57</v>
      </c>
      <c r="E83" s="37"/>
      <c r="F83" s="37"/>
      <c r="G83" s="37" t="s">
        <v>58</v>
      </c>
      <c r="H83" s="37" t="s">
        <v>58</v>
      </c>
      <c r="I83" s="15"/>
      <c r="J83" s="15" t="s">
        <v>133</v>
      </c>
      <c r="K83" s="15" t="s">
        <v>48</v>
      </c>
      <c r="L83" s="38" t="s">
        <v>49</v>
      </c>
      <c r="M83" s="17">
        <f>22.33/365</f>
        <v>6.1178082191780815E-2</v>
      </c>
      <c r="N83" s="79" t="s">
        <v>50</v>
      </c>
      <c r="O83" s="39"/>
      <c r="P83" s="39"/>
      <c r="Q83" s="15" t="s">
        <v>134</v>
      </c>
      <c r="R83" s="82" t="s">
        <v>135</v>
      </c>
      <c r="S83" s="80"/>
      <c r="T83" s="15" t="s">
        <v>58</v>
      </c>
      <c r="U83" s="15" t="s">
        <v>54</v>
      </c>
      <c r="V83" s="15" t="s">
        <v>55</v>
      </c>
      <c r="W83" s="40"/>
    </row>
    <row r="84" spans="2:23" ht="12.75" customHeight="1" x14ac:dyDescent="0.2">
      <c r="B84" s="43"/>
      <c r="C84" s="44"/>
      <c r="D84" s="44" t="s">
        <v>74</v>
      </c>
      <c r="E84" s="45"/>
      <c r="F84" s="45"/>
      <c r="G84" s="45">
        <v>42339</v>
      </c>
      <c r="H84" s="45" t="s">
        <v>58</v>
      </c>
      <c r="I84" s="44"/>
      <c r="J84" s="47" t="s">
        <v>75</v>
      </c>
      <c r="K84" s="44"/>
      <c r="L84" s="44" t="s">
        <v>76</v>
      </c>
      <c r="M84" s="47"/>
      <c r="N84" s="48"/>
      <c r="O84" s="48" t="s">
        <v>77</v>
      </c>
      <c r="P84" s="48" t="s">
        <v>78</v>
      </c>
      <c r="Q84" s="44"/>
      <c r="R84" s="44"/>
      <c r="S84" s="149" t="s">
        <v>135</v>
      </c>
      <c r="T84" s="44" t="s">
        <v>58</v>
      </c>
      <c r="U84" s="44" t="s">
        <v>54</v>
      </c>
      <c r="V84" s="44" t="s">
        <v>79</v>
      </c>
      <c r="W84" s="49" t="s">
        <v>80</v>
      </c>
    </row>
    <row r="85" spans="2:23" x14ac:dyDescent="0.2">
      <c r="B85" s="43"/>
      <c r="C85" s="44"/>
      <c r="D85" s="44" t="s">
        <v>81</v>
      </c>
      <c r="E85" s="45"/>
      <c r="F85" s="45"/>
      <c r="G85" s="45" t="s">
        <v>58</v>
      </c>
      <c r="H85" s="45" t="s">
        <v>58</v>
      </c>
      <c r="I85" s="44"/>
      <c r="J85" s="47" t="s">
        <v>58</v>
      </c>
      <c r="K85" s="44"/>
      <c r="L85" s="44" t="s">
        <v>76</v>
      </c>
      <c r="M85" s="47"/>
      <c r="N85" s="48"/>
      <c r="O85" s="48" t="s">
        <v>77</v>
      </c>
      <c r="P85" s="48" t="s">
        <v>78</v>
      </c>
      <c r="Q85" s="44"/>
      <c r="R85" s="44"/>
      <c r="S85" s="150"/>
      <c r="T85" s="44" t="s">
        <v>58</v>
      </c>
      <c r="U85" s="44" t="s">
        <v>54</v>
      </c>
      <c r="V85" s="44" t="s">
        <v>79</v>
      </c>
      <c r="W85" s="49" t="s">
        <v>58</v>
      </c>
    </row>
    <row r="86" spans="2:23" x14ac:dyDescent="0.2">
      <c r="B86" s="43"/>
      <c r="C86" s="44"/>
      <c r="D86" s="44" t="s">
        <v>82</v>
      </c>
      <c r="E86" s="45"/>
      <c r="F86" s="45"/>
      <c r="G86" s="45" t="s">
        <v>58</v>
      </c>
      <c r="H86" s="45" t="s">
        <v>58</v>
      </c>
      <c r="I86" s="44"/>
      <c r="J86" s="47" t="s">
        <v>58</v>
      </c>
      <c r="K86" s="44"/>
      <c r="L86" s="44" t="s">
        <v>76</v>
      </c>
      <c r="M86" s="47"/>
      <c r="N86" s="48"/>
      <c r="O86" s="48" t="s">
        <v>83</v>
      </c>
      <c r="P86" s="48" t="s">
        <v>78</v>
      </c>
      <c r="Q86" s="44"/>
      <c r="R86" s="44"/>
      <c r="S86" s="150"/>
      <c r="T86" s="44" t="s">
        <v>58</v>
      </c>
      <c r="U86" s="44" t="s">
        <v>54</v>
      </c>
      <c r="V86" s="44" t="s">
        <v>79</v>
      </c>
      <c r="W86" s="49" t="s">
        <v>58</v>
      </c>
    </row>
    <row r="87" spans="2:23" x14ac:dyDescent="0.2">
      <c r="B87" s="43"/>
      <c r="C87" s="44"/>
      <c r="D87" s="44" t="s">
        <v>84</v>
      </c>
      <c r="E87" s="45"/>
      <c r="F87" s="45"/>
      <c r="G87" s="45" t="s">
        <v>58</v>
      </c>
      <c r="H87" s="45" t="s">
        <v>58</v>
      </c>
      <c r="I87" s="44"/>
      <c r="J87" s="47" t="s">
        <v>58</v>
      </c>
      <c r="K87" s="44"/>
      <c r="L87" s="44" t="s">
        <v>76</v>
      </c>
      <c r="M87" s="47"/>
      <c r="N87" s="48"/>
      <c r="O87" s="48" t="s">
        <v>77</v>
      </c>
      <c r="P87" s="48" t="s">
        <v>78</v>
      </c>
      <c r="Q87" s="44"/>
      <c r="R87" s="44"/>
      <c r="S87" s="150"/>
      <c r="T87" s="44" t="s">
        <v>58</v>
      </c>
      <c r="U87" s="44" t="s">
        <v>54</v>
      </c>
      <c r="V87" s="44" t="s">
        <v>79</v>
      </c>
      <c r="W87" s="49" t="s">
        <v>58</v>
      </c>
    </row>
    <row r="88" spans="2:23" ht="12.75" customHeight="1" x14ac:dyDescent="0.2">
      <c r="B88" s="43"/>
      <c r="C88" s="44"/>
      <c r="D88" s="44" t="s">
        <v>85</v>
      </c>
      <c r="E88" s="45"/>
      <c r="F88" s="45"/>
      <c r="G88" s="45" t="s">
        <v>58</v>
      </c>
      <c r="H88" s="45" t="s">
        <v>58</v>
      </c>
      <c r="I88" s="44"/>
      <c r="J88" s="47" t="s">
        <v>58</v>
      </c>
      <c r="K88" s="44"/>
      <c r="L88" s="44" t="s">
        <v>76</v>
      </c>
      <c r="M88" s="47"/>
      <c r="N88" s="48"/>
      <c r="O88" s="48" t="s">
        <v>86</v>
      </c>
      <c r="P88" s="48" t="s">
        <v>78</v>
      </c>
      <c r="Q88" s="44"/>
      <c r="R88" s="44"/>
      <c r="S88" s="150"/>
      <c r="T88" s="44" t="s">
        <v>58</v>
      </c>
      <c r="U88" s="44" t="s">
        <v>54</v>
      </c>
      <c r="V88" s="44" t="s">
        <v>79</v>
      </c>
      <c r="W88" s="49" t="s">
        <v>58</v>
      </c>
    </row>
    <row r="89" spans="2:23" x14ac:dyDescent="0.2">
      <c r="B89" s="43"/>
      <c r="C89" s="44"/>
      <c r="D89" s="44" t="s">
        <v>87</v>
      </c>
      <c r="E89" s="45"/>
      <c r="F89" s="45"/>
      <c r="G89" s="45" t="s">
        <v>58</v>
      </c>
      <c r="H89" s="45" t="s">
        <v>58</v>
      </c>
      <c r="I89" s="44"/>
      <c r="J89" s="47" t="s">
        <v>58</v>
      </c>
      <c r="K89" s="44"/>
      <c r="L89" s="44" t="s">
        <v>76</v>
      </c>
      <c r="M89" s="47"/>
      <c r="N89" s="48"/>
      <c r="O89" s="48" t="s">
        <v>86</v>
      </c>
      <c r="P89" s="48" t="s">
        <v>78</v>
      </c>
      <c r="Q89" s="44"/>
      <c r="R89" s="44"/>
      <c r="S89" s="150"/>
      <c r="T89" s="44" t="s">
        <v>58</v>
      </c>
      <c r="U89" s="44" t="s">
        <v>54</v>
      </c>
      <c r="V89" s="44" t="s">
        <v>79</v>
      </c>
      <c r="W89" s="49" t="s">
        <v>58</v>
      </c>
    </row>
    <row r="90" spans="2:23" x14ac:dyDescent="0.2">
      <c r="B90" s="43"/>
      <c r="C90" s="44"/>
      <c r="D90" s="44" t="s">
        <v>136</v>
      </c>
      <c r="E90" s="45"/>
      <c r="F90" s="45"/>
      <c r="G90" s="45" t="s">
        <v>58</v>
      </c>
      <c r="H90" s="45" t="s">
        <v>58</v>
      </c>
      <c r="I90" s="44"/>
      <c r="J90" s="47" t="s">
        <v>58</v>
      </c>
      <c r="K90" s="44"/>
      <c r="L90" s="44" t="s">
        <v>76</v>
      </c>
      <c r="M90" s="47"/>
      <c r="N90" s="48"/>
      <c r="O90" s="48" t="s">
        <v>83</v>
      </c>
      <c r="P90" s="48" t="s">
        <v>78</v>
      </c>
      <c r="Q90" s="44"/>
      <c r="R90" s="44"/>
      <c r="S90" s="150"/>
      <c r="T90" s="44" t="s">
        <v>58</v>
      </c>
      <c r="U90" s="44" t="s">
        <v>54</v>
      </c>
      <c r="V90" s="44" t="s">
        <v>79</v>
      </c>
      <c r="W90" s="49" t="s">
        <v>58</v>
      </c>
    </row>
    <row r="91" spans="2:23" x14ac:dyDescent="0.2">
      <c r="B91" s="43"/>
      <c r="C91" s="44"/>
      <c r="D91" s="44" t="s">
        <v>137</v>
      </c>
      <c r="E91" s="45"/>
      <c r="F91" s="45"/>
      <c r="G91" s="45" t="s">
        <v>58</v>
      </c>
      <c r="H91" s="45" t="s">
        <v>58</v>
      </c>
      <c r="I91" s="44"/>
      <c r="J91" s="47" t="s">
        <v>58</v>
      </c>
      <c r="K91" s="44"/>
      <c r="L91" s="44" t="s">
        <v>76</v>
      </c>
      <c r="M91" s="47"/>
      <c r="N91" s="48"/>
      <c r="O91" s="48" t="s">
        <v>83</v>
      </c>
      <c r="P91" s="48" t="s">
        <v>78</v>
      </c>
      <c r="Q91" s="44"/>
      <c r="R91" s="44"/>
      <c r="S91" s="150"/>
      <c r="T91" s="44" t="s">
        <v>58</v>
      </c>
      <c r="U91" s="44" t="s">
        <v>54</v>
      </c>
      <c r="V91" s="44" t="s">
        <v>79</v>
      </c>
      <c r="W91" s="49" t="s">
        <v>58</v>
      </c>
    </row>
    <row r="92" spans="2:23" x14ac:dyDescent="0.2">
      <c r="B92" s="43"/>
      <c r="C92" s="44"/>
      <c r="D92" s="44" t="s">
        <v>138</v>
      </c>
      <c r="E92" s="45"/>
      <c r="F92" s="45"/>
      <c r="G92" s="45" t="s">
        <v>58</v>
      </c>
      <c r="H92" s="45" t="s">
        <v>58</v>
      </c>
      <c r="I92" s="44"/>
      <c r="J92" s="47" t="s">
        <v>58</v>
      </c>
      <c r="K92" s="44"/>
      <c r="L92" s="44" t="s">
        <v>76</v>
      </c>
      <c r="M92" s="47"/>
      <c r="N92" s="48"/>
      <c r="O92" s="48" t="s">
        <v>77</v>
      </c>
      <c r="P92" s="48" t="s">
        <v>78</v>
      </c>
      <c r="Q92" s="44"/>
      <c r="R92" s="44"/>
      <c r="S92" s="150"/>
      <c r="T92" s="44" t="s">
        <v>58</v>
      </c>
      <c r="U92" s="44" t="s">
        <v>54</v>
      </c>
      <c r="V92" s="44" t="s">
        <v>79</v>
      </c>
      <c r="W92" s="49" t="s">
        <v>58</v>
      </c>
    </row>
    <row r="93" spans="2:23" x14ac:dyDescent="0.2">
      <c r="B93" s="43"/>
      <c r="C93" s="44"/>
      <c r="D93" s="44" t="s">
        <v>139</v>
      </c>
      <c r="E93" s="45"/>
      <c r="F93" s="45"/>
      <c r="G93" s="45" t="s">
        <v>58</v>
      </c>
      <c r="H93" s="45" t="s">
        <v>58</v>
      </c>
      <c r="I93" s="44"/>
      <c r="J93" s="47" t="s">
        <v>58</v>
      </c>
      <c r="K93" s="44"/>
      <c r="L93" s="44" t="s">
        <v>76</v>
      </c>
      <c r="M93" s="47"/>
      <c r="N93" s="48"/>
      <c r="O93" s="48" t="s">
        <v>77</v>
      </c>
      <c r="P93" s="48" t="s">
        <v>78</v>
      </c>
      <c r="Q93" s="44"/>
      <c r="R93" s="44"/>
      <c r="S93" s="150"/>
      <c r="T93" s="44" t="s">
        <v>58</v>
      </c>
      <c r="U93" s="44" t="s">
        <v>54</v>
      </c>
      <c r="V93" s="44" t="s">
        <v>79</v>
      </c>
      <c r="W93" s="49" t="s">
        <v>58</v>
      </c>
    </row>
    <row r="94" spans="2:23" x14ac:dyDescent="0.2">
      <c r="B94" s="43"/>
      <c r="C94" s="44"/>
      <c r="D94" s="44" t="s">
        <v>88</v>
      </c>
      <c r="E94" s="45"/>
      <c r="F94" s="45"/>
      <c r="G94" s="45" t="s">
        <v>58</v>
      </c>
      <c r="H94" s="45" t="s">
        <v>58</v>
      </c>
      <c r="I94" s="44"/>
      <c r="J94" s="47" t="s">
        <v>58</v>
      </c>
      <c r="K94" s="44"/>
      <c r="L94" s="44" t="s">
        <v>76</v>
      </c>
      <c r="M94" s="47"/>
      <c r="N94" s="48"/>
      <c r="O94" s="48" t="s">
        <v>90</v>
      </c>
      <c r="P94" s="48" t="s">
        <v>78</v>
      </c>
      <c r="Q94" s="44"/>
      <c r="R94" s="44"/>
      <c r="S94" s="150"/>
      <c r="T94" s="44" t="s">
        <v>58</v>
      </c>
      <c r="U94" s="44" t="s">
        <v>54</v>
      </c>
      <c r="V94" s="44" t="s">
        <v>91</v>
      </c>
      <c r="W94" s="71" t="s">
        <v>140</v>
      </c>
    </row>
    <row r="95" spans="2:23" x14ac:dyDescent="0.2">
      <c r="B95" s="43"/>
      <c r="C95" s="44"/>
      <c r="D95" s="44" t="s">
        <v>93</v>
      </c>
      <c r="E95" s="45"/>
      <c r="F95" s="45"/>
      <c r="G95" s="45" t="s">
        <v>58</v>
      </c>
      <c r="H95" s="45" t="s">
        <v>58</v>
      </c>
      <c r="I95" s="44"/>
      <c r="J95" s="47" t="s">
        <v>58</v>
      </c>
      <c r="K95" s="44"/>
      <c r="L95" s="44" t="s">
        <v>76</v>
      </c>
      <c r="M95" s="47"/>
      <c r="N95" s="48"/>
      <c r="O95" s="48" t="s">
        <v>90</v>
      </c>
      <c r="P95" s="48" t="s">
        <v>78</v>
      </c>
      <c r="Q95" s="44"/>
      <c r="R95" s="44"/>
      <c r="S95" s="150"/>
      <c r="T95" s="44" t="s">
        <v>58</v>
      </c>
      <c r="U95" s="44" t="s">
        <v>54</v>
      </c>
      <c r="V95" s="44" t="s">
        <v>91</v>
      </c>
      <c r="W95" s="49" t="s">
        <v>58</v>
      </c>
    </row>
    <row r="96" spans="2:23" x14ac:dyDescent="0.2">
      <c r="B96" s="43"/>
      <c r="C96" s="44"/>
      <c r="D96" s="44" t="s">
        <v>95</v>
      </c>
      <c r="E96" s="45"/>
      <c r="F96" s="45"/>
      <c r="G96" s="45" t="s">
        <v>58</v>
      </c>
      <c r="H96" s="45" t="s">
        <v>58</v>
      </c>
      <c r="I96" s="44"/>
      <c r="J96" s="47" t="s">
        <v>58</v>
      </c>
      <c r="K96" s="44"/>
      <c r="L96" s="44" t="s">
        <v>76</v>
      </c>
      <c r="M96" s="47"/>
      <c r="N96" s="48"/>
      <c r="O96" s="48" t="s">
        <v>96</v>
      </c>
      <c r="P96" s="48" t="s">
        <v>78</v>
      </c>
      <c r="Q96" s="44"/>
      <c r="R96" s="44"/>
      <c r="S96" s="150"/>
      <c r="T96" s="44" t="s">
        <v>58</v>
      </c>
      <c r="U96" s="44" t="s">
        <v>54</v>
      </c>
      <c r="V96" s="44" t="s">
        <v>91</v>
      </c>
      <c r="W96" s="49" t="s">
        <v>58</v>
      </c>
    </row>
    <row r="97" spans="2:23" x14ac:dyDescent="0.2">
      <c r="B97" s="43"/>
      <c r="C97" s="44"/>
      <c r="D97" s="44" t="s">
        <v>97</v>
      </c>
      <c r="E97" s="45"/>
      <c r="F97" s="45"/>
      <c r="G97" s="45" t="s">
        <v>58</v>
      </c>
      <c r="H97" s="45" t="s">
        <v>58</v>
      </c>
      <c r="I97" s="44"/>
      <c r="J97" s="47" t="s">
        <v>58</v>
      </c>
      <c r="K97" s="44"/>
      <c r="L97" s="44" t="s">
        <v>76</v>
      </c>
      <c r="M97" s="47"/>
      <c r="N97" s="48"/>
      <c r="O97" s="48" t="s">
        <v>98</v>
      </c>
      <c r="P97" s="48" t="s">
        <v>78</v>
      </c>
      <c r="Q97" s="44"/>
      <c r="R97" s="44"/>
      <c r="S97" s="150"/>
      <c r="T97" s="44" t="s">
        <v>58</v>
      </c>
      <c r="U97" s="44" t="s">
        <v>54</v>
      </c>
      <c r="V97" s="44" t="s">
        <v>91</v>
      </c>
      <c r="W97" s="49"/>
    </row>
    <row r="98" spans="2:23" x14ac:dyDescent="0.2">
      <c r="B98" s="43"/>
      <c r="C98" s="44"/>
      <c r="D98" s="44" t="s">
        <v>99</v>
      </c>
      <c r="E98" s="45"/>
      <c r="F98" s="45"/>
      <c r="G98" s="45" t="s">
        <v>58</v>
      </c>
      <c r="H98" s="45" t="s">
        <v>58</v>
      </c>
      <c r="I98" s="44"/>
      <c r="J98" s="47" t="s">
        <v>58</v>
      </c>
      <c r="K98" s="44"/>
      <c r="L98" s="44" t="s">
        <v>76</v>
      </c>
      <c r="M98" s="47"/>
      <c r="N98" s="48"/>
      <c r="O98" s="48" t="s">
        <v>98</v>
      </c>
      <c r="P98" s="48" t="s">
        <v>78</v>
      </c>
      <c r="Q98" s="44"/>
      <c r="R98" s="44"/>
      <c r="S98" s="150"/>
      <c r="T98" s="44" t="s">
        <v>58</v>
      </c>
      <c r="U98" s="44" t="s">
        <v>54</v>
      </c>
      <c r="V98" s="44" t="s">
        <v>91</v>
      </c>
      <c r="W98" s="49"/>
    </row>
    <row r="99" spans="2:23" ht="13.5" thickBot="1" x14ac:dyDescent="0.25">
      <c r="B99" s="50"/>
      <c r="C99" s="51"/>
      <c r="D99" s="51" t="s">
        <v>100</v>
      </c>
      <c r="E99" s="52"/>
      <c r="F99" s="52"/>
      <c r="G99" s="52" t="s">
        <v>58</v>
      </c>
      <c r="H99" s="52" t="s">
        <v>58</v>
      </c>
      <c r="I99" s="51"/>
      <c r="J99" s="53" t="s">
        <v>58</v>
      </c>
      <c r="K99" s="51"/>
      <c r="L99" s="51" t="s">
        <v>76</v>
      </c>
      <c r="M99" s="53"/>
      <c r="N99" s="54"/>
      <c r="O99" s="54" t="s">
        <v>101</v>
      </c>
      <c r="P99" s="54" t="s">
        <v>78</v>
      </c>
      <c r="Q99" s="51"/>
      <c r="R99" s="51"/>
      <c r="S99" s="151"/>
      <c r="T99" s="51" t="s">
        <v>58</v>
      </c>
      <c r="U99" s="51" t="s">
        <v>54</v>
      </c>
      <c r="V99" s="51" t="s">
        <v>91</v>
      </c>
      <c r="W99" s="55"/>
    </row>
    <row r="100" spans="2:23" ht="38.25" x14ac:dyDescent="0.2">
      <c r="B100" s="31" t="s">
        <v>43</v>
      </c>
      <c r="C100" s="74" t="s">
        <v>160</v>
      </c>
      <c r="D100" s="32" t="s">
        <v>44</v>
      </c>
      <c r="E100" s="33">
        <v>45062</v>
      </c>
      <c r="F100" s="33">
        <v>45287</v>
      </c>
      <c r="G100" s="37">
        <v>45078</v>
      </c>
      <c r="H100" s="33">
        <v>45657</v>
      </c>
      <c r="I100" s="35" t="s">
        <v>273</v>
      </c>
      <c r="J100" s="56">
        <v>2000</v>
      </c>
      <c r="K100" s="32" t="s">
        <v>48</v>
      </c>
      <c r="L100" s="32" t="s">
        <v>49</v>
      </c>
      <c r="M100" s="34">
        <f>420/365</f>
        <v>1.1506849315068493</v>
      </c>
      <c r="N100" s="35" t="s">
        <v>50</v>
      </c>
      <c r="O100" s="35"/>
      <c r="P100" s="35"/>
      <c r="Q100" s="32" t="s">
        <v>158</v>
      </c>
      <c r="R100" s="145" t="s">
        <v>272</v>
      </c>
      <c r="S100" s="32"/>
      <c r="T100" s="32" t="s">
        <v>53</v>
      </c>
      <c r="U100" s="32" t="s">
        <v>159</v>
      </c>
      <c r="V100" s="32" t="s">
        <v>55</v>
      </c>
      <c r="W100" s="36" t="s">
        <v>274</v>
      </c>
    </row>
    <row r="101" spans="2:23" x14ac:dyDescent="0.2">
      <c r="B101" s="20"/>
      <c r="C101" s="15"/>
      <c r="D101" s="15" t="s">
        <v>60</v>
      </c>
      <c r="E101" s="37"/>
      <c r="F101" s="37"/>
      <c r="G101" s="37" t="s">
        <v>58</v>
      </c>
      <c r="H101" s="37" t="s">
        <v>58</v>
      </c>
      <c r="I101" s="37" t="s">
        <v>58</v>
      </c>
      <c r="J101" s="16">
        <v>2000</v>
      </c>
      <c r="K101" s="15" t="s">
        <v>48</v>
      </c>
      <c r="L101" s="15" t="s">
        <v>49</v>
      </c>
      <c r="M101" s="16">
        <v>0</v>
      </c>
      <c r="N101" s="39" t="s">
        <v>50</v>
      </c>
      <c r="O101" s="39"/>
      <c r="P101" s="39"/>
      <c r="Q101" s="15"/>
      <c r="R101" s="146"/>
      <c r="S101" s="15"/>
      <c r="T101" s="15" t="s">
        <v>58</v>
      </c>
      <c r="U101" s="15" t="s">
        <v>159</v>
      </c>
      <c r="V101" s="15" t="s">
        <v>55</v>
      </c>
      <c r="W101" s="40" t="s">
        <v>58</v>
      </c>
    </row>
    <row r="102" spans="2:23" x14ac:dyDescent="0.2">
      <c r="B102" s="20"/>
      <c r="C102" s="15"/>
      <c r="D102" s="15" t="s">
        <v>61</v>
      </c>
      <c r="E102" s="37"/>
      <c r="F102" s="37"/>
      <c r="G102" s="37" t="s">
        <v>58</v>
      </c>
      <c r="H102" s="37" t="s">
        <v>58</v>
      </c>
      <c r="I102" s="37" t="s">
        <v>58</v>
      </c>
      <c r="J102" s="16">
        <v>500</v>
      </c>
      <c r="K102" s="15" t="s">
        <v>48</v>
      </c>
      <c r="L102" s="15" t="s">
        <v>49</v>
      </c>
      <c r="M102" s="16">
        <v>0</v>
      </c>
      <c r="N102" s="39" t="s">
        <v>50</v>
      </c>
      <c r="O102" s="39"/>
      <c r="P102" s="39"/>
      <c r="Q102" s="15"/>
      <c r="R102" s="146"/>
      <c r="S102" s="15"/>
      <c r="T102" s="15" t="s">
        <v>58</v>
      </c>
      <c r="U102" s="15" t="s">
        <v>159</v>
      </c>
      <c r="V102" s="15" t="s">
        <v>55</v>
      </c>
      <c r="W102" s="40" t="s">
        <v>58</v>
      </c>
    </row>
    <row r="103" spans="2:23" x14ac:dyDescent="0.2">
      <c r="B103" s="20"/>
      <c r="C103" s="15"/>
      <c r="D103" s="15" t="s">
        <v>63</v>
      </c>
      <c r="E103" s="37"/>
      <c r="F103" s="37"/>
      <c r="G103" s="37" t="s">
        <v>58</v>
      </c>
      <c r="H103" s="37" t="s">
        <v>58</v>
      </c>
      <c r="I103" s="37" t="s">
        <v>58</v>
      </c>
      <c r="J103" s="16">
        <v>500</v>
      </c>
      <c r="K103" s="15" t="s">
        <v>48</v>
      </c>
      <c r="L103" s="15" t="s">
        <v>49</v>
      </c>
      <c r="M103" s="16">
        <v>0</v>
      </c>
      <c r="N103" s="39" t="s">
        <v>50</v>
      </c>
      <c r="O103" s="39"/>
      <c r="P103" s="39"/>
      <c r="Q103" s="15"/>
      <c r="R103" s="146"/>
      <c r="S103" s="15"/>
      <c r="T103" s="15" t="s">
        <v>58</v>
      </c>
      <c r="U103" s="15" t="s">
        <v>159</v>
      </c>
      <c r="V103" s="15" t="s">
        <v>55</v>
      </c>
      <c r="W103" s="40" t="s">
        <v>58</v>
      </c>
    </row>
    <row r="104" spans="2:23" ht="12.75" customHeight="1" x14ac:dyDescent="0.2">
      <c r="B104" s="20"/>
      <c r="C104" s="15"/>
      <c r="D104" s="15" t="s">
        <v>57</v>
      </c>
      <c r="E104" s="37"/>
      <c r="F104" s="37"/>
      <c r="G104" s="37" t="s">
        <v>58</v>
      </c>
      <c r="H104" s="37" t="s">
        <v>58</v>
      </c>
      <c r="I104" s="37" t="s">
        <v>58</v>
      </c>
      <c r="J104" s="16">
        <v>1000</v>
      </c>
      <c r="K104" s="15" t="s">
        <v>48</v>
      </c>
      <c r="L104" s="15" t="s">
        <v>49</v>
      </c>
      <c r="M104" s="16">
        <v>0</v>
      </c>
      <c r="N104" s="39" t="s">
        <v>50</v>
      </c>
      <c r="O104" s="39"/>
      <c r="P104" s="39"/>
      <c r="Q104" s="15"/>
      <c r="R104" s="146"/>
      <c r="S104" s="63"/>
      <c r="T104" s="15" t="s">
        <v>58</v>
      </c>
      <c r="U104" s="15" t="s">
        <v>159</v>
      </c>
      <c r="V104" s="15" t="s">
        <v>55</v>
      </c>
      <c r="W104" s="40" t="s">
        <v>58</v>
      </c>
    </row>
    <row r="105" spans="2:23" x14ac:dyDescent="0.2">
      <c r="B105" s="20"/>
      <c r="C105" s="15"/>
      <c r="D105" s="15" t="s">
        <v>64</v>
      </c>
      <c r="E105" s="37"/>
      <c r="F105" s="37"/>
      <c r="G105" s="37" t="s">
        <v>58</v>
      </c>
      <c r="H105" s="37" t="s">
        <v>58</v>
      </c>
      <c r="I105" s="37" t="s">
        <v>58</v>
      </c>
      <c r="J105" s="16">
        <v>0</v>
      </c>
      <c r="K105" s="15" t="s">
        <v>48</v>
      </c>
      <c r="L105" s="15" t="s">
        <v>49</v>
      </c>
      <c r="M105" s="16">
        <v>0</v>
      </c>
      <c r="N105" s="39" t="s">
        <v>50</v>
      </c>
      <c r="O105" s="39"/>
      <c r="P105" s="39"/>
      <c r="Q105" s="15"/>
      <c r="R105" s="146"/>
      <c r="S105" s="63"/>
      <c r="T105" s="15" t="s">
        <v>58</v>
      </c>
      <c r="U105" s="15" t="s">
        <v>159</v>
      </c>
      <c r="V105" s="15" t="s">
        <v>55</v>
      </c>
      <c r="W105" s="40" t="s">
        <v>58</v>
      </c>
    </row>
    <row r="106" spans="2:23" x14ac:dyDescent="0.2">
      <c r="B106" s="20"/>
      <c r="C106" s="15"/>
      <c r="D106" s="15" t="s">
        <v>71</v>
      </c>
      <c r="E106" s="37"/>
      <c r="F106" s="37"/>
      <c r="G106" s="37" t="s">
        <v>58</v>
      </c>
      <c r="H106" s="37" t="s">
        <v>58</v>
      </c>
      <c r="I106" s="37" t="s">
        <v>58</v>
      </c>
      <c r="J106" s="16">
        <v>80000</v>
      </c>
      <c r="K106" s="15" t="s">
        <v>73</v>
      </c>
      <c r="L106" s="15" t="s">
        <v>49</v>
      </c>
      <c r="M106" s="16">
        <v>0</v>
      </c>
      <c r="N106" s="39" t="s">
        <v>50</v>
      </c>
      <c r="O106" s="39"/>
      <c r="P106" s="39"/>
      <c r="Q106" s="15"/>
      <c r="R106" s="147"/>
      <c r="S106" s="63"/>
      <c r="T106" s="15" t="s">
        <v>58</v>
      </c>
      <c r="U106" s="15" t="s">
        <v>159</v>
      </c>
      <c r="V106" s="15" t="s">
        <v>55</v>
      </c>
      <c r="W106" s="40" t="s">
        <v>58</v>
      </c>
    </row>
    <row r="107" spans="2:23" ht="25.5" x14ac:dyDescent="0.2">
      <c r="B107" s="43"/>
      <c r="C107" s="44"/>
      <c r="D107" s="44" t="s">
        <v>74</v>
      </c>
      <c r="E107" s="45"/>
      <c r="F107" s="45"/>
      <c r="G107" s="45" t="s">
        <v>58</v>
      </c>
      <c r="H107" s="45" t="s">
        <v>58</v>
      </c>
      <c r="I107" s="45" t="s">
        <v>58</v>
      </c>
      <c r="J107" s="47" t="s">
        <v>75</v>
      </c>
      <c r="K107" s="44"/>
      <c r="L107" s="44" t="s">
        <v>76</v>
      </c>
      <c r="M107" s="44"/>
      <c r="N107" s="48"/>
      <c r="O107" s="65">
        <v>0.1038</v>
      </c>
      <c r="P107" s="48" t="s">
        <v>78</v>
      </c>
      <c r="Q107" s="44"/>
      <c r="R107" s="69"/>
      <c r="S107" s="149" t="s">
        <v>272</v>
      </c>
      <c r="T107" s="44" t="s">
        <v>58</v>
      </c>
      <c r="U107" s="44" t="s">
        <v>159</v>
      </c>
      <c r="V107" s="44" t="s">
        <v>79</v>
      </c>
      <c r="W107" s="71" t="s">
        <v>275</v>
      </c>
    </row>
    <row r="108" spans="2:23" x14ac:dyDescent="0.2">
      <c r="B108" s="43"/>
      <c r="C108" s="44"/>
      <c r="D108" s="44" t="s">
        <v>81</v>
      </c>
      <c r="E108" s="45"/>
      <c r="F108" s="45"/>
      <c r="G108" s="45" t="s">
        <v>58</v>
      </c>
      <c r="H108" s="45" t="s">
        <v>58</v>
      </c>
      <c r="I108" s="45" t="s">
        <v>58</v>
      </c>
      <c r="J108" s="47" t="s">
        <v>58</v>
      </c>
      <c r="K108" s="44"/>
      <c r="L108" s="44" t="s">
        <v>76</v>
      </c>
      <c r="M108" s="44"/>
      <c r="N108" s="48"/>
      <c r="O108" s="65">
        <v>0.1038</v>
      </c>
      <c r="P108" s="48" t="s">
        <v>78</v>
      </c>
      <c r="Q108" s="44"/>
      <c r="R108" s="69"/>
      <c r="S108" s="150"/>
      <c r="T108" s="44" t="s">
        <v>58</v>
      </c>
      <c r="U108" s="44" t="s">
        <v>159</v>
      </c>
      <c r="V108" s="44" t="s">
        <v>79</v>
      </c>
      <c r="W108" s="49" t="s">
        <v>58</v>
      </c>
    </row>
    <row r="109" spans="2:23" x14ac:dyDescent="0.2">
      <c r="B109" s="43"/>
      <c r="C109" s="44"/>
      <c r="D109" s="44" t="s">
        <v>82</v>
      </c>
      <c r="E109" s="45"/>
      <c r="F109" s="45"/>
      <c r="G109" s="45" t="s">
        <v>58</v>
      </c>
      <c r="H109" s="45" t="s">
        <v>58</v>
      </c>
      <c r="I109" s="45" t="s">
        <v>58</v>
      </c>
      <c r="J109" s="47" t="s">
        <v>58</v>
      </c>
      <c r="K109" s="44"/>
      <c r="L109" s="44" t="s">
        <v>76</v>
      </c>
      <c r="M109" s="44"/>
      <c r="N109" s="48"/>
      <c r="O109" s="65">
        <v>5.1900000000000002E-2</v>
      </c>
      <c r="P109" s="48" t="s">
        <v>78</v>
      </c>
      <c r="Q109" s="44"/>
      <c r="R109" s="69"/>
      <c r="S109" s="150"/>
      <c r="T109" s="44" t="s">
        <v>58</v>
      </c>
      <c r="U109" s="44" t="s">
        <v>159</v>
      </c>
      <c r="V109" s="44" t="s">
        <v>79</v>
      </c>
      <c r="W109" s="49" t="s">
        <v>58</v>
      </c>
    </row>
    <row r="110" spans="2:23" x14ac:dyDescent="0.2">
      <c r="B110" s="43"/>
      <c r="C110" s="44"/>
      <c r="D110" s="44" t="s">
        <v>84</v>
      </c>
      <c r="E110" s="45"/>
      <c r="F110" s="45"/>
      <c r="G110" s="45" t="s">
        <v>58</v>
      </c>
      <c r="H110" s="45" t="s">
        <v>58</v>
      </c>
      <c r="I110" s="45" t="s">
        <v>58</v>
      </c>
      <c r="J110" s="47" t="s">
        <v>58</v>
      </c>
      <c r="K110" s="44"/>
      <c r="L110" s="44" t="s">
        <v>76</v>
      </c>
      <c r="M110" s="44"/>
      <c r="N110" s="48"/>
      <c r="O110" s="65">
        <v>0.1038</v>
      </c>
      <c r="P110" s="48" t="s">
        <v>78</v>
      </c>
      <c r="Q110" s="44"/>
      <c r="R110" s="69"/>
      <c r="S110" s="150"/>
      <c r="T110" s="44" t="s">
        <v>58</v>
      </c>
      <c r="U110" s="44" t="s">
        <v>159</v>
      </c>
      <c r="V110" s="44" t="s">
        <v>79</v>
      </c>
      <c r="W110" s="49" t="s">
        <v>58</v>
      </c>
    </row>
    <row r="111" spans="2:23" x14ac:dyDescent="0.2">
      <c r="B111" s="43"/>
      <c r="C111" s="44"/>
      <c r="D111" s="44" t="s">
        <v>85</v>
      </c>
      <c r="E111" s="45"/>
      <c r="F111" s="45"/>
      <c r="G111" s="45" t="s">
        <v>58</v>
      </c>
      <c r="H111" s="45" t="s">
        <v>58</v>
      </c>
      <c r="I111" s="45" t="s">
        <v>58</v>
      </c>
      <c r="J111" s="47" t="s">
        <v>58</v>
      </c>
      <c r="K111" s="44"/>
      <c r="L111" s="44" t="s">
        <v>76</v>
      </c>
      <c r="M111" s="44"/>
      <c r="N111" s="48"/>
      <c r="O111" s="65">
        <v>5.1900000000000002E-2</v>
      </c>
      <c r="P111" s="48" t="s">
        <v>78</v>
      </c>
      <c r="Q111" s="44"/>
      <c r="R111" s="69"/>
      <c r="S111" s="150"/>
      <c r="T111" s="44" t="s">
        <v>58</v>
      </c>
      <c r="U111" s="44" t="s">
        <v>159</v>
      </c>
      <c r="V111" s="44" t="s">
        <v>79</v>
      </c>
      <c r="W111" s="49" t="s">
        <v>58</v>
      </c>
    </row>
    <row r="112" spans="2:23" x14ac:dyDescent="0.2">
      <c r="B112" s="43"/>
      <c r="C112" s="44"/>
      <c r="D112" s="44" t="s">
        <v>87</v>
      </c>
      <c r="E112" s="45"/>
      <c r="F112" s="45"/>
      <c r="G112" s="45" t="s">
        <v>58</v>
      </c>
      <c r="H112" s="45" t="s">
        <v>58</v>
      </c>
      <c r="I112" s="45" t="s">
        <v>58</v>
      </c>
      <c r="J112" s="47" t="s">
        <v>58</v>
      </c>
      <c r="K112" s="44"/>
      <c r="L112" s="44" t="s">
        <v>76</v>
      </c>
      <c r="M112" s="44"/>
      <c r="N112" s="48"/>
      <c r="O112" s="65">
        <v>5.1900000000000002E-2</v>
      </c>
      <c r="P112" s="48" t="s">
        <v>78</v>
      </c>
      <c r="Q112" s="44"/>
      <c r="R112" s="69"/>
      <c r="S112" s="150"/>
      <c r="T112" s="44" t="s">
        <v>58</v>
      </c>
      <c r="U112" s="44" t="s">
        <v>159</v>
      </c>
      <c r="V112" s="44" t="s">
        <v>79</v>
      </c>
      <c r="W112" s="49" t="s">
        <v>58</v>
      </c>
    </row>
    <row r="113" spans="2:23" ht="34.5" customHeight="1" x14ac:dyDescent="0.2">
      <c r="B113" s="43"/>
      <c r="C113" s="44"/>
      <c r="D113" s="44" t="s">
        <v>88</v>
      </c>
      <c r="E113" s="45"/>
      <c r="F113" s="45"/>
      <c r="G113" s="45" t="s">
        <v>269</v>
      </c>
      <c r="H113" s="45" t="s">
        <v>58</v>
      </c>
      <c r="I113" s="44" t="s">
        <v>276</v>
      </c>
      <c r="J113" s="47" t="s">
        <v>58</v>
      </c>
      <c r="K113" s="44"/>
      <c r="L113" s="44" t="s">
        <v>76</v>
      </c>
      <c r="M113" s="44"/>
      <c r="N113" s="48"/>
      <c r="O113" s="65">
        <v>1.0633999999999999</v>
      </c>
      <c r="P113" s="48" t="s">
        <v>78</v>
      </c>
      <c r="Q113" s="44"/>
      <c r="R113" s="69"/>
      <c r="S113" s="150"/>
      <c r="T113" s="44" t="s">
        <v>58</v>
      </c>
      <c r="U113" s="44" t="s">
        <v>159</v>
      </c>
      <c r="V113" s="44" t="s">
        <v>91</v>
      </c>
      <c r="W113" s="71" t="s">
        <v>278</v>
      </c>
    </row>
    <row r="114" spans="2:23" ht="38.25" x14ac:dyDescent="0.2">
      <c r="B114" s="43"/>
      <c r="C114" s="44"/>
      <c r="D114" s="44" t="s">
        <v>93</v>
      </c>
      <c r="E114" s="45"/>
      <c r="F114" s="45"/>
      <c r="G114" s="45">
        <v>45078</v>
      </c>
      <c r="H114" s="45" t="s">
        <v>58</v>
      </c>
      <c r="I114" s="48" t="s">
        <v>273</v>
      </c>
      <c r="J114" s="44" t="s">
        <v>58</v>
      </c>
      <c r="K114" s="44"/>
      <c r="L114" s="44" t="s">
        <v>76</v>
      </c>
      <c r="M114" s="44"/>
      <c r="N114" s="48"/>
      <c r="O114" s="65">
        <v>1.0633999999999999</v>
      </c>
      <c r="P114" s="48" t="s">
        <v>78</v>
      </c>
      <c r="Q114" s="44"/>
      <c r="R114" s="69"/>
      <c r="S114" s="150"/>
      <c r="T114" s="44" t="s">
        <v>58</v>
      </c>
      <c r="U114" s="44" t="s">
        <v>159</v>
      </c>
      <c r="V114" s="44" t="s">
        <v>91</v>
      </c>
      <c r="W114" s="120" t="s">
        <v>274</v>
      </c>
    </row>
    <row r="115" spans="2:23" x14ac:dyDescent="0.2">
      <c r="B115" s="43"/>
      <c r="C115" s="44"/>
      <c r="D115" s="44" t="s">
        <v>95</v>
      </c>
      <c r="E115" s="45"/>
      <c r="F115" s="45"/>
      <c r="G115" s="45" t="s">
        <v>58</v>
      </c>
      <c r="H115" s="45" t="s">
        <v>58</v>
      </c>
      <c r="I115" s="45" t="s">
        <v>58</v>
      </c>
      <c r="J115" s="44" t="s">
        <v>58</v>
      </c>
      <c r="K115" s="44"/>
      <c r="L115" s="44" t="s">
        <v>76</v>
      </c>
      <c r="M115" s="44"/>
      <c r="N115" s="48"/>
      <c r="O115" s="65">
        <f>O114*2</f>
        <v>2.1267999999999998</v>
      </c>
      <c r="P115" s="48" t="s">
        <v>78</v>
      </c>
      <c r="Q115" s="44"/>
      <c r="R115" s="69"/>
      <c r="S115" s="150"/>
      <c r="T115" s="44" t="s">
        <v>58</v>
      </c>
      <c r="U115" s="44" t="s">
        <v>159</v>
      </c>
      <c r="V115" s="44" t="s">
        <v>91</v>
      </c>
      <c r="W115" s="49" t="s">
        <v>58</v>
      </c>
    </row>
    <row r="116" spans="2:23" ht="15" customHeight="1" x14ac:dyDescent="0.2">
      <c r="B116" s="43"/>
      <c r="C116" s="44"/>
      <c r="D116" s="44" t="s">
        <v>97</v>
      </c>
      <c r="E116" s="45"/>
      <c r="F116" s="45"/>
      <c r="G116" s="45" t="s">
        <v>58</v>
      </c>
      <c r="H116" s="45" t="s">
        <v>58</v>
      </c>
      <c r="I116" s="45" t="s">
        <v>58</v>
      </c>
      <c r="J116" s="44" t="s">
        <v>58</v>
      </c>
      <c r="K116" s="44"/>
      <c r="L116" s="44" t="s">
        <v>76</v>
      </c>
      <c r="M116" s="44"/>
      <c r="N116" s="48"/>
      <c r="O116" s="65">
        <v>4.2309999999999999</v>
      </c>
      <c r="P116" s="48" t="s">
        <v>78</v>
      </c>
      <c r="Q116" s="44"/>
      <c r="R116" s="69"/>
      <c r="S116" s="150"/>
      <c r="T116" s="44" t="s">
        <v>58</v>
      </c>
      <c r="U116" s="44" t="s">
        <v>159</v>
      </c>
      <c r="V116" s="44" t="s">
        <v>91</v>
      </c>
      <c r="W116" s="49" t="s">
        <v>58</v>
      </c>
    </row>
    <row r="117" spans="2:23" ht="12.75" customHeight="1" x14ac:dyDescent="0.2">
      <c r="B117" s="43"/>
      <c r="C117" s="44"/>
      <c r="D117" s="44" t="s">
        <v>99</v>
      </c>
      <c r="E117" s="45"/>
      <c r="F117" s="45"/>
      <c r="G117" s="45" t="s">
        <v>58</v>
      </c>
      <c r="H117" s="45" t="s">
        <v>58</v>
      </c>
      <c r="I117" s="45" t="s">
        <v>58</v>
      </c>
      <c r="J117" s="44" t="s">
        <v>58</v>
      </c>
      <c r="K117" s="44"/>
      <c r="L117" s="44" t="s">
        <v>76</v>
      </c>
      <c r="M117" s="44"/>
      <c r="N117" s="48"/>
      <c r="O117" s="65">
        <v>11.731400000000001</v>
      </c>
      <c r="P117" s="48" t="s">
        <v>78</v>
      </c>
      <c r="Q117" s="44"/>
      <c r="R117" s="69"/>
      <c r="S117" s="150"/>
      <c r="T117" s="44" t="s">
        <v>58</v>
      </c>
      <c r="U117" s="44" t="s">
        <v>159</v>
      </c>
      <c r="V117" s="44" t="s">
        <v>91</v>
      </c>
      <c r="W117" s="49" t="s">
        <v>58</v>
      </c>
    </row>
    <row r="118" spans="2:23" ht="13.5" thickBot="1" x14ac:dyDescent="0.25">
      <c r="B118" s="50"/>
      <c r="C118" s="51"/>
      <c r="D118" s="51" t="s">
        <v>100</v>
      </c>
      <c r="E118" s="52"/>
      <c r="F118" s="52"/>
      <c r="G118" s="52" t="s">
        <v>58</v>
      </c>
      <c r="H118" s="52" t="s">
        <v>58</v>
      </c>
      <c r="I118" s="45" t="s">
        <v>58</v>
      </c>
      <c r="J118" s="51" t="s">
        <v>58</v>
      </c>
      <c r="K118" s="51"/>
      <c r="L118" s="51" t="s">
        <v>76</v>
      </c>
      <c r="M118" s="51"/>
      <c r="N118" s="54"/>
      <c r="O118" s="72">
        <v>11.731400000000001</v>
      </c>
      <c r="P118" s="54" t="s">
        <v>78</v>
      </c>
      <c r="Q118" s="51"/>
      <c r="R118" s="73"/>
      <c r="S118" s="151"/>
      <c r="T118" s="51" t="s">
        <v>58</v>
      </c>
      <c r="U118" s="51" t="s">
        <v>159</v>
      </c>
      <c r="V118" s="51" t="s">
        <v>91</v>
      </c>
      <c r="W118" s="49" t="s">
        <v>58</v>
      </c>
    </row>
    <row r="119" spans="2:23" ht="13.5" customHeight="1" x14ac:dyDescent="0.2">
      <c r="B119" s="31" t="s">
        <v>43</v>
      </c>
      <c r="C119" s="74" t="s">
        <v>181</v>
      </c>
      <c r="D119" s="32" t="s">
        <v>44</v>
      </c>
      <c r="E119" s="33">
        <v>43819</v>
      </c>
      <c r="F119" s="33">
        <v>45283</v>
      </c>
      <c r="G119" s="85" t="s">
        <v>269</v>
      </c>
      <c r="H119" s="85">
        <v>45657</v>
      </c>
      <c r="I119" s="32" t="s">
        <v>46</v>
      </c>
      <c r="J119" s="15" t="s">
        <v>155</v>
      </c>
      <c r="K119" s="15" t="s">
        <v>48</v>
      </c>
      <c r="L119" s="38" t="s">
        <v>49</v>
      </c>
      <c r="M119" s="86">
        <f>366.45/365</f>
        <v>1.003972602739726</v>
      </c>
      <c r="N119" s="79" t="s">
        <v>50</v>
      </c>
      <c r="O119" s="39"/>
      <c r="P119" s="39"/>
      <c r="Q119" s="39" t="s">
        <v>161</v>
      </c>
      <c r="R119" s="148" t="s">
        <v>162</v>
      </c>
      <c r="S119" s="39"/>
      <c r="T119" s="32" t="s">
        <v>53</v>
      </c>
      <c r="U119" s="15" t="s">
        <v>54</v>
      </c>
      <c r="V119" s="32" t="s">
        <v>55</v>
      </c>
      <c r="W119" s="36" t="s">
        <v>270</v>
      </c>
    </row>
    <row r="120" spans="2:23" x14ac:dyDescent="0.2">
      <c r="B120" s="20"/>
      <c r="C120" s="15"/>
      <c r="D120" s="15" t="s">
        <v>57</v>
      </c>
      <c r="E120" s="37"/>
      <c r="F120" s="37"/>
      <c r="G120" s="37" t="s">
        <v>58</v>
      </c>
      <c r="H120" s="37" t="s">
        <v>58</v>
      </c>
      <c r="I120" s="63"/>
      <c r="J120" s="15" t="s">
        <v>164</v>
      </c>
      <c r="K120" s="15" t="s">
        <v>48</v>
      </c>
      <c r="L120" s="38" t="s">
        <v>49</v>
      </c>
      <c r="M120" s="16">
        <v>0</v>
      </c>
      <c r="N120" s="79" t="s">
        <v>50</v>
      </c>
      <c r="O120" s="39"/>
      <c r="P120" s="39"/>
      <c r="Q120" s="39"/>
      <c r="R120" s="146"/>
      <c r="S120" s="39"/>
      <c r="T120" s="15" t="s">
        <v>58</v>
      </c>
      <c r="U120" s="15" t="s">
        <v>54</v>
      </c>
      <c r="V120" s="15" t="s">
        <v>55</v>
      </c>
      <c r="W120" s="40" t="s">
        <v>58</v>
      </c>
    </row>
    <row r="121" spans="2:23" x14ac:dyDescent="0.2">
      <c r="B121" s="20"/>
      <c r="C121" s="15"/>
      <c r="D121" s="38" t="s">
        <v>60</v>
      </c>
      <c r="E121" s="37"/>
      <c r="F121" s="37"/>
      <c r="G121" s="37" t="s">
        <v>58</v>
      </c>
      <c r="H121" s="37" t="s">
        <v>58</v>
      </c>
      <c r="I121" s="63"/>
      <c r="J121" s="15" t="s">
        <v>155</v>
      </c>
      <c r="K121" s="15" t="s">
        <v>48</v>
      </c>
      <c r="L121" s="38" t="s">
        <v>49</v>
      </c>
      <c r="M121" s="16">
        <v>0</v>
      </c>
      <c r="N121" s="79" t="s">
        <v>50</v>
      </c>
      <c r="O121" s="39"/>
      <c r="P121" s="39"/>
      <c r="Q121" s="39"/>
      <c r="R121" s="146"/>
      <c r="S121" s="39"/>
      <c r="T121" s="15" t="s">
        <v>58</v>
      </c>
      <c r="U121" s="15" t="s">
        <v>54</v>
      </c>
      <c r="V121" s="15" t="s">
        <v>55</v>
      </c>
      <c r="W121" s="40" t="s">
        <v>58</v>
      </c>
    </row>
    <row r="122" spans="2:23" x14ac:dyDescent="0.2">
      <c r="B122" s="20"/>
      <c r="C122" s="15"/>
      <c r="D122" s="15" t="s">
        <v>61</v>
      </c>
      <c r="E122" s="37"/>
      <c r="F122" s="37"/>
      <c r="G122" s="37" t="s">
        <v>58</v>
      </c>
      <c r="H122" s="37" t="s">
        <v>58</v>
      </c>
      <c r="I122" s="63"/>
      <c r="J122" s="15" t="s">
        <v>127</v>
      </c>
      <c r="K122" s="15" t="s">
        <v>48</v>
      </c>
      <c r="L122" s="38" t="s">
        <v>49</v>
      </c>
      <c r="M122" s="16">
        <v>0</v>
      </c>
      <c r="N122" s="79" t="s">
        <v>50</v>
      </c>
      <c r="O122" s="39"/>
      <c r="P122" s="39"/>
      <c r="Q122" s="39"/>
      <c r="R122" s="146"/>
      <c r="S122" s="39"/>
      <c r="T122" s="15" t="s">
        <v>58</v>
      </c>
      <c r="U122" s="15" t="s">
        <v>54</v>
      </c>
      <c r="V122" s="15" t="s">
        <v>55</v>
      </c>
      <c r="W122" s="40" t="s">
        <v>58</v>
      </c>
    </row>
    <row r="123" spans="2:23" ht="12.75" customHeight="1" x14ac:dyDescent="0.2">
      <c r="B123" s="20"/>
      <c r="C123" s="15"/>
      <c r="D123" s="15" t="s">
        <v>63</v>
      </c>
      <c r="E123" s="37"/>
      <c r="F123" s="37"/>
      <c r="G123" s="37" t="s">
        <v>58</v>
      </c>
      <c r="H123" s="37" t="s">
        <v>58</v>
      </c>
      <c r="I123" s="63"/>
      <c r="J123" s="15" t="s">
        <v>127</v>
      </c>
      <c r="K123" s="15" t="s">
        <v>48</v>
      </c>
      <c r="L123" s="38" t="s">
        <v>49</v>
      </c>
      <c r="M123" s="16">
        <v>0</v>
      </c>
      <c r="N123" s="79" t="s">
        <v>50</v>
      </c>
      <c r="O123" s="39"/>
      <c r="P123" s="39"/>
      <c r="Q123" s="39"/>
      <c r="R123" s="146"/>
      <c r="S123" s="39"/>
      <c r="T123" s="15" t="s">
        <v>58</v>
      </c>
      <c r="U123" s="15" t="s">
        <v>54</v>
      </c>
      <c r="V123" s="15" t="s">
        <v>55</v>
      </c>
      <c r="W123" s="40" t="s">
        <v>58</v>
      </c>
    </row>
    <row r="124" spans="2:23" x14ac:dyDescent="0.2">
      <c r="B124" s="20"/>
      <c r="C124" s="15"/>
      <c r="D124" s="15" t="s">
        <v>71</v>
      </c>
      <c r="E124" s="37"/>
      <c r="F124" s="37"/>
      <c r="G124" s="37" t="s">
        <v>58</v>
      </c>
      <c r="H124" s="37" t="s">
        <v>58</v>
      </c>
      <c r="I124" s="63"/>
      <c r="J124" s="15" t="s">
        <v>165</v>
      </c>
      <c r="K124" s="15" t="s">
        <v>73</v>
      </c>
      <c r="L124" s="38" t="s">
        <v>49</v>
      </c>
      <c r="M124" s="16">
        <v>0</v>
      </c>
      <c r="N124" s="79" t="s">
        <v>50</v>
      </c>
      <c r="O124" s="39"/>
      <c r="P124" s="39"/>
      <c r="Q124" s="39"/>
      <c r="R124" s="147"/>
      <c r="S124" s="39"/>
      <c r="T124" s="15" t="s">
        <v>58</v>
      </c>
      <c r="U124" s="15" t="s">
        <v>54</v>
      </c>
      <c r="V124" s="63" t="s">
        <v>55</v>
      </c>
      <c r="W124" s="40" t="s">
        <v>58</v>
      </c>
    </row>
    <row r="125" spans="2:23" ht="25.5" x14ac:dyDescent="0.2">
      <c r="B125" s="20"/>
      <c r="C125" s="15"/>
      <c r="D125" s="38" t="s">
        <v>163</v>
      </c>
      <c r="E125" s="37"/>
      <c r="F125" s="37"/>
      <c r="G125" s="37">
        <v>45283</v>
      </c>
      <c r="H125" s="37">
        <v>45382</v>
      </c>
      <c r="I125" s="63"/>
      <c r="J125" s="15" t="s">
        <v>265</v>
      </c>
      <c r="K125" s="15" t="s">
        <v>73</v>
      </c>
      <c r="L125" s="38" t="s">
        <v>49</v>
      </c>
      <c r="M125" s="17" t="s">
        <v>266</v>
      </c>
      <c r="N125" s="79" t="s">
        <v>50</v>
      </c>
      <c r="O125" s="39"/>
      <c r="P125" s="39"/>
      <c r="Q125" s="39" t="s">
        <v>271</v>
      </c>
      <c r="R125" s="117" t="s">
        <v>267</v>
      </c>
      <c r="S125" s="39"/>
      <c r="T125" s="15" t="s">
        <v>58</v>
      </c>
      <c r="U125" s="15" t="s">
        <v>54</v>
      </c>
      <c r="V125" s="63" t="s">
        <v>79</v>
      </c>
      <c r="W125" s="41" t="s">
        <v>277</v>
      </c>
    </row>
    <row r="126" spans="2:23" ht="13.5" customHeight="1" x14ac:dyDescent="0.2">
      <c r="B126" s="20"/>
      <c r="C126" s="15"/>
      <c r="D126" s="38" t="s">
        <v>44</v>
      </c>
      <c r="E126" s="37"/>
      <c r="F126" s="37"/>
      <c r="G126" s="85">
        <v>45658</v>
      </c>
      <c r="H126" s="85">
        <v>46387</v>
      </c>
      <c r="I126" s="63"/>
      <c r="J126" s="15" t="s">
        <v>166</v>
      </c>
      <c r="K126" s="15" t="s">
        <v>48</v>
      </c>
      <c r="L126" s="38" t="s">
        <v>49</v>
      </c>
      <c r="M126" s="86">
        <f>366.45/365</f>
        <v>1.003972602739726</v>
      </c>
      <c r="N126" s="79" t="s">
        <v>50</v>
      </c>
      <c r="O126" s="39"/>
      <c r="P126" s="39"/>
      <c r="Q126" s="39" t="s">
        <v>161</v>
      </c>
      <c r="R126" s="148" t="s">
        <v>162</v>
      </c>
      <c r="S126" s="39"/>
      <c r="T126" s="15" t="s">
        <v>58</v>
      </c>
      <c r="U126" s="15" t="s">
        <v>54</v>
      </c>
      <c r="V126" s="15" t="s">
        <v>55</v>
      </c>
      <c r="W126" s="40"/>
    </row>
    <row r="127" spans="2:23" x14ac:dyDescent="0.2">
      <c r="B127" s="20"/>
      <c r="C127" s="15"/>
      <c r="D127" s="15" t="s">
        <v>57</v>
      </c>
      <c r="E127" s="37"/>
      <c r="F127" s="37"/>
      <c r="G127" s="37" t="s">
        <v>58</v>
      </c>
      <c r="H127" s="37" t="s">
        <v>58</v>
      </c>
      <c r="I127" s="63"/>
      <c r="J127" s="15" t="s">
        <v>167</v>
      </c>
      <c r="K127" s="15" t="s">
        <v>48</v>
      </c>
      <c r="L127" s="38" t="s">
        <v>49</v>
      </c>
      <c r="M127" s="16">
        <v>0</v>
      </c>
      <c r="N127" s="79" t="s">
        <v>50</v>
      </c>
      <c r="O127" s="39"/>
      <c r="P127" s="39"/>
      <c r="Q127" s="39"/>
      <c r="R127" s="146"/>
      <c r="S127" s="39"/>
      <c r="T127" s="15" t="s">
        <v>58</v>
      </c>
      <c r="U127" s="15" t="s">
        <v>54</v>
      </c>
      <c r="V127" s="15" t="s">
        <v>55</v>
      </c>
      <c r="W127" s="40"/>
    </row>
    <row r="128" spans="2:23" ht="15" customHeight="1" x14ac:dyDescent="0.2">
      <c r="B128" s="20"/>
      <c r="C128" s="15"/>
      <c r="D128" s="38" t="s">
        <v>60</v>
      </c>
      <c r="E128" s="37"/>
      <c r="F128" s="37"/>
      <c r="G128" s="37" t="s">
        <v>58</v>
      </c>
      <c r="H128" s="37" t="s">
        <v>58</v>
      </c>
      <c r="I128" s="63"/>
      <c r="J128" s="15" t="s">
        <v>166</v>
      </c>
      <c r="K128" s="15" t="s">
        <v>48</v>
      </c>
      <c r="L128" s="38" t="s">
        <v>49</v>
      </c>
      <c r="M128" s="16">
        <v>0</v>
      </c>
      <c r="N128" s="79" t="s">
        <v>50</v>
      </c>
      <c r="O128" s="39"/>
      <c r="P128" s="39"/>
      <c r="Q128" s="39"/>
      <c r="R128" s="146"/>
      <c r="S128" s="39"/>
      <c r="T128" s="15" t="s">
        <v>58</v>
      </c>
      <c r="U128" s="15" t="s">
        <v>54</v>
      </c>
      <c r="V128" s="15" t="s">
        <v>55</v>
      </c>
      <c r="W128" s="40"/>
    </row>
    <row r="129" spans="2:23" ht="12.75" customHeight="1" x14ac:dyDescent="0.2">
      <c r="B129" s="20"/>
      <c r="C129" s="15"/>
      <c r="D129" s="15" t="s">
        <v>61</v>
      </c>
      <c r="E129" s="37"/>
      <c r="F129" s="37"/>
      <c r="G129" s="37" t="s">
        <v>58</v>
      </c>
      <c r="H129" s="37" t="s">
        <v>58</v>
      </c>
      <c r="I129" s="63"/>
      <c r="J129" s="15" t="s">
        <v>168</v>
      </c>
      <c r="K129" s="15" t="s">
        <v>48</v>
      </c>
      <c r="L129" s="38" t="s">
        <v>49</v>
      </c>
      <c r="M129" s="16">
        <v>0</v>
      </c>
      <c r="N129" s="79" t="s">
        <v>50</v>
      </c>
      <c r="O129" s="39"/>
      <c r="P129" s="39"/>
      <c r="Q129" s="39"/>
      <c r="R129" s="146"/>
      <c r="S129" s="39"/>
      <c r="T129" s="15" t="s">
        <v>58</v>
      </c>
      <c r="U129" s="15" t="s">
        <v>54</v>
      </c>
      <c r="V129" s="15" t="s">
        <v>55</v>
      </c>
      <c r="W129" s="40"/>
    </row>
    <row r="130" spans="2:23" x14ac:dyDescent="0.2">
      <c r="B130" s="20"/>
      <c r="C130" s="15"/>
      <c r="D130" s="15" t="s">
        <v>63</v>
      </c>
      <c r="E130" s="37"/>
      <c r="F130" s="37"/>
      <c r="G130" s="37" t="s">
        <v>58</v>
      </c>
      <c r="H130" s="37" t="s">
        <v>58</v>
      </c>
      <c r="I130" s="63"/>
      <c r="J130" s="15" t="s">
        <v>168</v>
      </c>
      <c r="K130" s="15" t="s">
        <v>48</v>
      </c>
      <c r="L130" s="38" t="s">
        <v>49</v>
      </c>
      <c r="M130" s="16">
        <v>0</v>
      </c>
      <c r="N130" s="79" t="s">
        <v>50</v>
      </c>
      <c r="O130" s="39"/>
      <c r="P130" s="39"/>
      <c r="Q130" s="39"/>
      <c r="R130" s="146"/>
      <c r="S130" s="39"/>
      <c r="T130" s="15" t="s">
        <v>58</v>
      </c>
      <c r="U130" s="15" t="s">
        <v>54</v>
      </c>
      <c r="V130" s="15" t="s">
        <v>55</v>
      </c>
      <c r="W130" s="40"/>
    </row>
    <row r="131" spans="2:23" x14ac:dyDescent="0.2">
      <c r="B131" s="20"/>
      <c r="C131" s="15"/>
      <c r="D131" s="15" t="s">
        <v>71</v>
      </c>
      <c r="E131" s="37"/>
      <c r="F131" s="37"/>
      <c r="G131" s="37" t="s">
        <v>58</v>
      </c>
      <c r="H131" s="37" t="s">
        <v>58</v>
      </c>
      <c r="I131" s="63"/>
      <c r="J131" s="15" t="s">
        <v>169</v>
      </c>
      <c r="K131" s="15" t="s">
        <v>73</v>
      </c>
      <c r="L131" s="38" t="s">
        <v>49</v>
      </c>
      <c r="M131" s="16">
        <v>0</v>
      </c>
      <c r="N131" s="79" t="s">
        <v>50</v>
      </c>
      <c r="O131" s="39"/>
      <c r="P131" s="39"/>
      <c r="Q131" s="39"/>
      <c r="R131" s="147"/>
      <c r="S131" s="39"/>
      <c r="T131" s="15" t="s">
        <v>58</v>
      </c>
      <c r="U131" s="15" t="s">
        <v>54</v>
      </c>
      <c r="V131" s="15" t="s">
        <v>55</v>
      </c>
      <c r="W131" s="40"/>
    </row>
    <row r="132" spans="2:23" ht="13.5" customHeight="1" x14ac:dyDescent="0.2">
      <c r="B132" s="20"/>
      <c r="C132" s="15"/>
      <c r="D132" s="38" t="s">
        <v>44</v>
      </c>
      <c r="E132" s="37"/>
      <c r="F132" s="37"/>
      <c r="G132" s="85">
        <v>46388</v>
      </c>
      <c r="H132" s="85">
        <v>46752</v>
      </c>
      <c r="I132" s="63"/>
      <c r="J132" s="15" t="s">
        <v>155</v>
      </c>
      <c r="K132" s="15" t="s">
        <v>48</v>
      </c>
      <c r="L132" s="38" t="s">
        <v>49</v>
      </c>
      <c r="M132" s="86">
        <f>366.45/365</f>
        <v>1.003972602739726</v>
      </c>
      <c r="N132" s="79" t="s">
        <v>50</v>
      </c>
      <c r="O132" s="39"/>
      <c r="P132" s="39"/>
      <c r="Q132" s="39" t="s">
        <v>161</v>
      </c>
      <c r="R132" s="148" t="s">
        <v>162</v>
      </c>
      <c r="S132" s="39"/>
      <c r="T132" s="15" t="s">
        <v>58</v>
      </c>
      <c r="U132" s="15" t="s">
        <v>54</v>
      </c>
      <c r="V132" s="15" t="s">
        <v>55</v>
      </c>
      <c r="W132" s="40"/>
    </row>
    <row r="133" spans="2:23" x14ac:dyDescent="0.2">
      <c r="B133" s="20"/>
      <c r="C133" s="15"/>
      <c r="D133" s="15" t="s">
        <v>57</v>
      </c>
      <c r="E133" s="37"/>
      <c r="F133" s="37"/>
      <c r="G133" s="37" t="s">
        <v>58</v>
      </c>
      <c r="H133" s="37" t="s">
        <v>58</v>
      </c>
      <c r="I133" s="63"/>
      <c r="J133" s="15" t="s">
        <v>164</v>
      </c>
      <c r="K133" s="15" t="s">
        <v>48</v>
      </c>
      <c r="L133" s="38" t="s">
        <v>49</v>
      </c>
      <c r="M133" s="16">
        <v>0</v>
      </c>
      <c r="N133" s="79" t="s">
        <v>50</v>
      </c>
      <c r="O133" s="39"/>
      <c r="P133" s="39"/>
      <c r="Q133" s="15"/>
      <c r="R133" s="146"/>
      <c r="S133" s="39"/>
      <c r="T133" s="15" t="s">
        <v>58</v>
      </c>
      <c r="U133" s="15" t="s">
        <v>54</v>
      </c>
      <c r="V133" s="15" t="s">
        <v>55</v>
      </c>
      <c r="W133" s="40"/>
    </row>
    <row r="134" spans="2:23" x14ac:dyDescent="0.2">
      <c r="B134" s="20"/>
      <c r="C134" s="15"/>
      <c r="D134" s="38" t="s">
        <v>60</v>
      </c>
      <c r="E134" s="37"/>
      <c r="F134" s="37"/>
      <c r="G134" s="37" t="s">
        <v>58</v>
      </c>
      <c r="H134" s="37" t="s">
        <v>58</v>
      </c>
      <c r="I134" s="15"/>
      <c r="J134" s="15" t="s">
        <v>155</v>
      </c>
      <c r="K134" s="15" t="s">
        <v>48</v>
      </c>
      <c r="L134" s="38" t="s">
        <v>49</v>
      </c>
      <c r="M134" s="16">
        <v>0</v>
      </c>
      <c r="N134" s="79" t="s">
        <v>50</v>
      </c>
      <c r="O134" s="39"/>
      <c r="P134" s="39"/>
      <c r="Q134" s="15"/>
      <c r="R134" s="146"/>
      <c r="S134" s="39"/>
      <c r="T134" s="15" t="s">
        <v>58</v>
      </c>
      <c r="U134" s="15" t="s">
        <v>54</v>
      </c>
      <c r="V134" s="15" t="s">
        <v>55</v>
      </c>
      <c r="W134" s="40"/>
    </row>
    <row r="135" spans="2:23" ht="12.75" customHeight="1" x14ac:dyDescent="0.2">
      <c r="B135" s="20"/>
      <c r="C135" s="15"/>
      <c r="D135" s="15" t="s">
        <v>61</v>
      </c>
      <c r="E135" s="37"/>
      <c r="F135" s="37"/>
      <c r="G135" s="37" t="s">
        <v>58</v>
      </c>
      <c r="H135" s="37" t="s">
        <v>58</v>
      </c>
      <c r="I135" s="63"/>
      <c r="J135" s="15" t="s">
        <v>127</v>
      </c>
      <c r="K135" s="15" t="s">
        <v>48</v>
      </c>
      <c r="L135" s="38" t="s">
        <v>49</v>
      </c>
      <c r="M135" s="16">
        <v>0</v>
      </c>
      <c r="N135" s="79" t="s">
        <v>50</v>
      </c>
      <c r="O135" s="39"/>
      <c r="P135" s="39"/>
      <c r="Q135" s="15"/>
      <c r="R135" s="146"/>
      <c r="S135" s="39"/>
      <c r="T135" s="15" t="s">
        <v>58</v>
      </c>
      <c r="U135" s="15" t="s">
        <v>54</v>
      </c>
      <c r="V135" s="15" t="s">
        <v>55</v>
      </c>
      <c r="W135" s="40"/>
    </row>
    <row r="136" spans="2:23" x14ac:dyDescent="0.2">
      <c r="B136" s="20"/>
      <c r="C136" s="15"/>
      <c r="D136" s="15" t="s">
        <v>63</v>
      </c>
      <c r="E136" s="37"/>
      <c r="F136" s="37"/>
      <c r="G136" s="37" t="s">
        <v>58</v>
      </c>
      <c r="H136" s="37" t="s">
        <v>58</v>
      </c>
      <c r="I136" s="63"/>
      <c r="J136" s="15" t="s">
        <v>127</v>
      </c>
      <c r="K136" s="15" t="s">
        <v>48</v>
      </c>
      <c r="L136" s="38" t="s">
        <v>49</v>
      </c>
      <c r="M136" s="16">
        <v>0</v>
      </c>
      <c r="N136" s="79" t="s">
        <v>50</v>
      </c>
      <c r="O136" s="39"/>
      <c r="P136" s="39"/>
      <c r="Q136" s="15"/>
      <c r="R136" s="146"/>
      <c r="S136" s="39"/>
      <c r="T136" s="15" t="s">
        <v>58</v>
      </c>
      <c r="U136" s="15" t="s">
        <v>54</v>
      </c>
      <c r="V136" s="15" t="s">
        <v>55</v>
      </c>
      <c r="W136" s="40"/>
    </row>
    <row r="137" spans="2:23" x14ac:dyDescent="0.2">
      <c r="B137" s="20"/>
      <c r="C137" s="15"/>
      <c r="D137" s="15" t="s">
        <v>71</v>
      </c>
      <c r="E137" s="37"/>
      <c r="F137" s="37"/>
      <c r="G137" s="37" t="s">
        <v>58</v>
      </c>
      <c r="H137" s="37" t="s">
        <v>58</v>
      </c>
      <c r="I137" s="15"/>
      <c r="J137" s="15" t="s">
        <v>165</v>
      </c>
      <c r="K137" s="15" t="s">
        <v>73</v>
      </c>
      <c r="L137" s="38" t="s">
        <v>49</v>
      </c>
      <c r="M137" s="16">
        <v>0</v>
      </c>
      <c r="N137" s="79" t="s">
        <v>50</v>
      </c>
      <c r="O137" s="39"/>
      <c r="P137" s="39"/>
      <c r="Q137" s="15"/>
      <c r="R137" s="147"/>
      <c r="S137" s="39"/>
      <c r="T137" s="15" t="s">
        <v>58</v>
      </c>
      <c r="U137" s="15" t="s">
        <v>54</v>
      </c>
      <c r="V137" s="15" t="s">
        <v>55</v>
      </c>
      <c r="W137" s="40"/>
    </row>
    <row r="138" spans="2:23" x14ac:dyDescent="0.2">
      <c r="B138" s="43"/>
      <c r="C138" s="44"/>
      <c r="D138" s="44" t="s">
        <v>74</v>
      </c>
      <c r="E138" s="45"/>
      <c r="F138" s="45"/>
      <c r="G138" s="45">
        <v>43831</v>
      </c>
      <c r="H138" s="45" t="s">
        <v>58</v>
      </c>
      <c r="I138" s="44"/>
      <c r="J138" s="47" t="s">
        <v>75</v>
      </c>
      <c r="K138" s="44"/>
      <c r="L138" s="44" t="s">
        <v>76</v>
      </c>
      <c r="M138" s="47"/>
      <c r="N138" s="48"/>
      <c r="O138" s="48" t="s">
        <v>170</v>
      </c>
      <c r="P138" s="48" t="s">
        <v>78</v>
      </c>
      <c r="Q138" s="44"/>
      <c r="R138" s="44"/>
      <c r="S138" s="149" t="s">
        <v>171</v>
      </c>
      <c r="T138" s="44" t="s">
        <v>58</v>
      </c>
      <c r="U138" s="44" t="s">
        <v>54</v>
      </c>
      <c r="V138" s="44" t="s">
        <v>79</v>
      </c>
      <c r="W138" s="49" t="s">
        <v>80</v>
      </c>
    </row>
    <row r="139" spans="2:23" x14ac:dyDescent="0.2">
      <c r="B139" s="43"/>
      <c r="C139" s="44"/>
      <c r="D139" s="44" t="s">
        <v>81</v>
      </c>
      <c r="E139" s="45"/>
      <c r="F139" s="45"/>
      <c r="G139" s="45" t="s">
        <v>58</v>
      </c>
      <c r="H139" s="45" t="s">
        <v>58</v>
      </c>
      <c r="I139" s="44"/>
      <c r="J139" s="47" t="s">
        <v>58</v>
      </c>
      <c r="K139" s="44"/>
      <c r="L139" s="44" t="s">
        <v>76</v>
      </c>
      <c r="M139" s="47"/>
      <c r="N139" s="48"/>
      <c r="O139" s="48" t="s">
        <v>170</v>
      </c>
      <c r="P139" s="48" t="s">
        <v>78</v>
      </c>
      <c r="Q139" s="44"/>
      <c r="R139" s="44"/>
      <c r="S139" s="150"/>
      <c r="T139" s="44" t="s">
        <v>58</v>
      </c>
      <c r="U139" s="44" t="s">
        <v>54</v>
      </c>
      <c r="V139" s="44" t="s">
        <v>79</v>
      </c>
      <c r="W139" s="49" t="s">
        <v>58</v>
      </c>
    </row>
    <row r="140" spans="2:23" x14ac:dyDescent="0.2">
      <c r="B140" s="43"/>
      <c r="C140" s="44"/>
      <c r="D140" s="44" t="s">
        <v>82</v>
      </c>
      <c r="E140" s="45"/>
      <c r="F140" s="45"/>
      <c r="G140" s="45" t="s">
        <v>58</v>
      </c>
      <c r="H140" s="45" t="s">
        <v>58</v>
      </c>
      <c r="I140" s="44"/>
      <c r="J140" s="47" t="s">
        <v>58</v>
      </c>
      <c r="K140" s="44"/>
      <c r="L140" s="44" t="s">
        <v>76</v>
      </c>
      <c r="M140" s="47"/>
      <c r="N140" s="48"/>
      <c r="O140" s="48" t="s">
        <v>172</v>
      </c>
      <c r="P140" s="48" t="s">
        <v>78</v>
      </c>
      <c r="Q140" s="44"/>
      <c r="R140" s="44"/>
      <c r="S140" s="150"/>
      <c r="T140" s="44" t="s">
        <v>58</v>
      </c>
      <c r="U140" s="44" t="s">
        <v>54</v>
      </c>
      <c r="V140" s="44" t="s">
        <v>79</v>
      </c>
      <c r="W140" s="49" t="s">
        <v>58</v>
      </c>
    </row>
    <row r="141" spans="2:23" x14ac:dyDescent="0.2">
      <c r="B141" s="43"/>
      <c r="C141" s="44"/>
      <c r="D141" s="44" t="s">
        <v>84</v>
      </c>
      <c r="E141" s="45"/>
      <c r="F141" s="45"/>
      <c r="G141" s="45" t="s">
        <v>58</v>
      </c>
      <c r="H141" s="45" t="s">
        <v>58</v>
      </c>
      <c r="I141" s="44"/>
      <c r="J141" s="47" t="s">
        <v>58</v>
      </c>
      <c r="K141" s="44"/>
      <c r="L141" s="44" t="s">
        <v>76</v>
      </c>
      <c r="M141" s="47"/>
      <c r="N141" s="48"/>
      <c r="O141" s="48" t="s">
        <v>170</v>
      </c>
      <c r="P141" s="48" t="s">
        <v>78</v>
      </c>
      <c r="Q141" s="44"/>
      <c r="R141" s="44"/>
      <c r="S141" s="150"/>
      <c r="T141" s="44" t="s">
        <v>58</v>
      </c>
      <c r="U141" s="44" t="s">
        <v>54</v>
      </c>
      <c r="V141" s="44" t="s">
        <v>79</v>
      </c>
      <c r="W141" s="49" t="s">
        <v>58</v>
      </c>
    </row>
    <row r="142" spans="2:23" ht="25.5" x14ac:dyDescent="0.2">
      <c r="B142" s="43"/>
      <c r="C142" s="44"/>
      <c r="D142" s="44" t="s">
        <v>85</v>
      </c>
      <c r="E142" s="45"/>
      <c r="F142" s="45"/>
      <c r="G142" s="45" t="s">
        <v>45</v>
      </c>
      <c r="H142" s="45" t="s">
        <v>58</v>
      </c>
      <c r="I142" s="44"/>
      <c r="J142" s="47" t="s">
        <v>58</v>
      </c>
      <c r="K142" s="44"/>
      <c r="L142" s="44" t="s">
        <v>76</v>
      </c>
      <c r="M142" s="47"/>
      <c r="N142" s="48"/>
      <c r="O142" s="48" t="s">
        <v>172</v>
      </c>
      <c r="P142" s="48" t="s">
        <v>78</v>
      </c>
      <c r="Q142" s="44"/>
      <c r="R142" s="44"/>
      <c r="S142" s="150"/>
      <c r="T142" s="44" t="s">
        <v>58</v>
      </c>
      <c r="U142" s="44" t="s">
        <v>54</v>
      </c>
      <c r="V142" s="44" t="s">
        <v>79</v>
      </c>
      <c r="W142" s="71" t="s">
        <v>173</v>
      </c>
    </row>
    <row r="143" spans="2:23" x14ac:dyDescent="0.2">
      <c r="B143" s="43"/>
      <c r="C143" s="44"/>
      <c r="D143" s="44" t="s">
        <v>87</v>
      </c>
      <c r="E143" s="45"/>
      <c r="F143" s="45"/>
      <c r="G143" s="45" t="s">
        <v>58</v>
      </c>
      <c r="H143" s="45" t="s">
        <v>58</v>
      </c>
      <c r="I143" s="44"/>
      <c r="J143" s="47" t="s">
        <v>58</v>
      </c>
      <c r="K143" s="44"/>
      <c r="L143" s="44" t="s">
        <v>76</v>
      </c>
      <c r="M143" s="47"/>
      <c r="N143" s="48"/>
      <c r="O143" s="48" t="s">
        <v>172</v>
      </c>
      <c r="P143" s="48" t="s">
        <v>78</v>
      </c>
      <c r="Q143" s="44"/>
      <c r="R143" s="44"/>
      <c r="S143" s="150"/>
      <c r="T143" s="44" t="s">
        <v>58</v>
      </c>
      <c r="U143" s="44" t="s">
        <v>54</v>
      </c>
      <c r="V143" s="44" t="s">
        <v>79</v>
      </c>
      <c r="W143" s="49" t="s">
        <v>58</v>
      </c>
    </row>
    <row r="144" spans="2:23" ht="38.25" x14ac:dyDescent="0.2">
      <c r="B144" s="43"/>
      <c r="C144" s="44"/>
      <c r="D144" s="44" t="s">
        <v>88</v>
      </c>
      <c r="E144" s="45"/>
      <c r="F144" s="45"/>
      <c r="G144" s="45" t="s">
        <v>45</v>
      </c>
      <c r="H144" s="45" t="s">
        <v>58</v>
      </c>
      <c r="I144" s="44"/>
      <c r="J144" s="47" t="s">
        <v>58</v>
      </c>
      <c r="K144" s="44"/>
      <c r="L144" s="44" t="s">
        <v>76</v>
      </c>
      <c r="M144" s="47"/>
      <c r="N144" s="48"/>
      <c r="O144" s="48" t="s">
        <v>174</v>
      </c>
      <c r="P144" s="48" t="s">
        <v>78</v>
      </c>
      <c r="Q144" s="44"/>
      <c r="R144" s="44"/>
      <c r="S144" s="150"/>
      <c r="T144" s="44" t="s">
        <v>58</v>
      </c>
      <c r="U144" s="44" t="s">
        <v>54</v>
      </c>
      <c r="V144" s="44" t="s">
        <v>91</v>
      </c>
      <c r="W144" s="71" t="s">
        <v>175</v>
      </c>
    </row>
    <row r="145" spans="2:23" x14ac:dyDescent="0.2">
      <c r="B145" s="43"/>
      <c r="C145" s="44"/>
      <c r="D145" s="44" t="s">
        <v>93</v>
      </c>
      <c r="E145" s="45"/>
      <c r="F145" s="45"/>
      <c r="G145" s="45">
        <v>43831</v>
      </c>
      <c r="H145" s="45" t="s">
        <v>58</v>
      </c>
      <c r="I145" s="44"/>
      <c r="J145" s="47" t="s">
        <v>58</v>
      </c>
      <c r="K145" s="44"/>
      <c r="L145" s="44" t="s">
        <v>76</v>
      </c>
      <c r="M145" s="47"/>
      <c r="N145" s="48"/>
      <c r="O145" s="48" t="s">
        <v>176</v>
      </c>
      <c r="P145" s="48" t="s">
        <v>78</v>
      </c>
      <c r="Q145" s="44"/>
      <c r="R145" s="44"/>
      <c r="S145" s="150"/>
      <c r="T145" s="44" t="s">
        <v>58</v>
      </c>
      <c r="U145" s="44" t="s">
        <v>54</v>
      </c>
      <c r="V145" s="44" t="s">
        <v>91</v>
      </c>
      <c r="W145" s="49"/>
    </row>
    <row r="146" spans="2:23" x14ac:dyDescent="0.2">
      <c r="B146" s="43"/>
      <c r="C146" s="44"/>
      <c r="D146" s="44" t="s">
        <v>95</v>
      </c>
      <c r="E146" s="45"/>
      <c r="F146" s="45"/>
      <c r="G146" s="45" t="s">
        <v>45</v>
      </c>
      <c r="H146" s="45" t="s">
        <v>58</v>
      </c>
      <c r="I146" s="44"/>
      <c r="J146" s="47" t="s">
        <v>58</v>
      </c>
      <c r="K146" s="44"/>
      <c r="L146" s="44" t="s">
        <v>76</v>
      </c>
      <c r="M146" s="47"/>
      <c r="N146" s="48"/>
      <c r="O146" s="48" t="s">
        <v>177</v>
      </c>
      <c r="P146" s="48" t="s">
        <v>78</v>
      </c>
      <c r="Q146" s="44"/>
      <c r="R146" s="44"/>
      <c r="S146" s="150"/>
      <c r="T146" s="44" t="s">
        <v>58</v>
      </c>
      <c r="U146" s="44" t="s">
        <v>54</v>
      </c>
      <c r="V146" s="44" t="s">
        <v>91</v>
      </c>
      <c r="W146" s="49" t="s">
        <v>178</v>
      </c>
    </row>
    <row r="147" spans="2:23" ht="15" customHeight="1" x14ac:dyDescent="0.2">
      <c r="B147" s="43"/>
      <c r="C147" s="44"/>
      <c r="D147" s="44" t="s">
        <v>97</v>
      </c>
      <c r="E147" s="45"/>
      <c r="F147" s="45"/>
      <c r="G147" s="45">
        <v>43831</v>
      </c>
      <c r="H147" s="45" t="s">
        <v>58</v>
      </c>
      <c r="I147" s="44"/>
      <c r="J147" s="47" t="s">
        <v>58</v>
      </c>
      <c r="K147" s="44"/>
      <c r="L147" s="44" t="s">
        <v>76</v>
      </c>
      <c r="M147" s="47"/>
      <c r="N147" s="48"/>
      <c r="O147" s="48" t="s">
        <v>179</v>
      </c>
      <c r="P147" s="48" t="s">
        <v>78</v>
      </c>
      <c r="Q147" s="44"/>
      <c r="R147" s="44"/>
      <c r="S147" s="150"/>
      <c r="T147" s="44" t="s">
        <v>58</v>
      </c>
      <c r="U147" s="44" t="s">
        <v>54</v>
      </c>
      <c r="V147" s="44" t="s">
        <v>91</v>
      </c>
      <c r="W147" s="49"/>
    </row>
    <row r="148" spans="2:23" x14ac:dyDescent="0.2">
      <c r="B148" s="43"/>
      <c r="C148" s="44"/>
      <c r="D148" s="44" t="s">
        <v>99</v>
      </c>
      <c r="E148" s="45"/>
      <c r="F148" s="45"/>
      <c r="G148" s="45" t="s">
        <v>58</v>
      </c>
      <c r="H148" s="45" t="s">
        <v>58</v>
      </c>
      <c r="I148" s="44"/>
      <c r="J148" s="47" t="s">
        <v>58</v>
      </c>
      <c r="K148" s="44"/>
      <c r="L148" s="44" t="s">
        <v>76</v>
      </c>
      <c r="M148" s="47"/>
      <c r="N148" s="48"/>
      <c r="O148" s="48" t="s">
        <v>180</v>
      </c>
      <c r="P148" s="48" t="s">
        <v>78</v>
      </c>
      <c r="Q148" s="44"/>
      <c r="R148" s="44"/>
      <c r="S148" s="150"/>
      <c r="T148" s="44" t="s">
        <v>58</v>
      </c>
      <c r="U148" s="44" t="s">
        <v>54</v>
      </c>
      <c r="V148" s="44" t="s">
        <v>91</v>
      </c>
      <c r="W148" s="49"/>
    </row>
    <row r="149" spans="2:23" ht="12.75" customHeight="1" thickBot="1" x14ac:dyDescent="0.25">
      <c r="B149" s="50"/>
      <c r="C149" s="51"/>
      <c r="D149" s="51" t="s">
        <v>100</v>
      </c>
      <c r="E149" s="52"/>
      <c r="F149" s="52"/>
      <c r="G149" s="52" t="s">
        <v>58</v>
      </c>
      <c r="H149" s="52" t="s">
        <v>58</v>
      </c>
      <c r="I149" s="51"/>
      <c r="J149" s="53" t="s">
        <v>58</v>
      </c>
      <c r="K149" s="51"/>
      <c r="L149" s="51" t="s">
        <v>76</v>
      </c>
      <c r="M149" s="53"/>
      <c r="N149" s="54"/>
      <c r="O149" s="54" t="s">
        <v>180</v>
      </c>
      <c r="P149" s="54" t="s">
        <v>78</v>
      </c>
      <c r="Q149" s="51"/>
      <c r="R149" s="51"/>
      <c r="S149" s="151"/>
      <c r="T149" s="51" t="s">
        <v>58</v>
      </c>
      <c r="U149" s="51" t="s">
        <v>54</v>
      </c>
      <c r="V149" s="51" t="s">
        <v>91</v>
      </c>
      <c r="W149" s="55"/>
    </row>
    <row r="150" spans="2:23" x14ac:dyDescent="0.2">
      <c r="B150" s="31" t="s">
        <v>43</v>
      </c>
      <c r="C150" s="74" t="s">
        <v>187</v>
      </c>
      <c r="D150" s="32" t="s">
        <v>60</v>
      </c>
      <c r="E150" s="33">
        <v>43733</v>
      </c>
      <c r="F150" s="33">
        <v>43810</v>
      </c>
      <c r="G150" s="33" t="s">
        <v>182</v>
      </c>
      <c r="H150" s="33">
        <v>45565</v>
      </c>
      <c r="I150" s="32" t="s">
        <v>46</v>
      </c>
      <c r="J150" s="56">
        <v>0</v>
      </c>
      <c r="K150" s="32" t="s">
        <v>48</v>
      </c>
      <c r="L150" s="32" t="s">
        <v>49</v>
      </c>
      <c r="M150" s="56">
        <v>0</v>
      </c>
      <c r="N150" s="35" t="s">
        <v>50</v>
      </c>
      <c r="O150" s="57"/>
      <c r="P150" s="35"/>
      <c r="Q150" s="115" t="s">
        <v>183</v>
      </c>
      <c r="R150" s="102" t="s">
        <v>157</v>
      </c>
      <c r="S150" s="32"/>
      <c r="T150" s="32" t="s">
        <v>53</v>
      </c>
      <c r="U150" s="32" t="s">
        <v>54</v>
      </c>
      <c r="V150" s="32" t="s">
        <v>55</v>
      </c>
      <c r="W150" s="36" t="s">
        <v>184</v>
      </c>
    </row>
    <row r="151" spans="2:23" x14ac:dyDescent="0.2">
      <c r="B151" s="20"/>
      <c r="C151" s="15"/>
      <c r="D151" s="15" t="s">
        <v>61</v>
      </c>
      <c r="E151" s="37"/>
      <c r="F151" s="37"/>
      <c r="G151" s="37">
        <v>43739</v>
      </c>
      <c r="H151" s="37" t="s">
        <v>58</v>
      </c>
      <c r="I151" s="15"/>
      <c r="J151" s="16">
        <f>J150/4</f>
        <v>0</v>
      </c>
      <c r="K151" s="15" t="s">
        <v>48</v>
      </c>
      <c r="L151" s="15" t="s">
        <v>49</v>
      </c>
      <c r="M151" s="16">
        <v>0</v>
      </c>
      <c r="N151" s="39" t="s">
        <v>50</v>
      </c>
      <c r="O151" s="19"/>
      <c r="P151" s="39"/>
      <c r="Q151" s="88"/>
      <c r="R151" s="87"/>
      <c r="S151" s="15"/>
      <c r="T151" s="15" t="s">
        <v>58</v>
      </c>
      <c r="U151" s="15" t="s">
        <v>54</v>
      </c>
      <c r="V151" s="15" t="s">
        <v>55</v>
      </c>
      <c r="W151" s="40"/>
    </row>
    <row r="152" spans="2:23" x14ac:dyDescent="0.2">
      <c r="B152" s="20"/>
      <c r="C152" s="15"/>
      <c r="D152" s="15" t="s">
        <v>44</v>
      </c>
      <c r="E152" s="37"/>
      <c r="F152" s="37"/>
      <c r="G152" s="37" t="s">
        <v>58</v>
      </c>
      <c r="H152" s="37" t="s">
        <v>58</v>
      </c>
      <c r="I152" s="15"/>
      <c r="J152" s="16">
        <f>J150</f>
        <v>0</v>
      </c>
      <c r="K152" s="15" t="s">
        <v>48</v>
      </c>
      <c r="L152" s="15" t="s">
        <v>49</v>
      </c>
      <c r="M152" s="16">
        <v>0</v>
      </c>
      <c r="N152" s="39" t="s">
        <v>50</v>
      </c>
      <c r="O152" s="19"/>
      <c r="P152" s="39"/>
      <c r="Q152" s="88"/>
      <c r="R152" s="87"/>
      <c r="S152" s="15"/>
      <c r="T152" s="15" t="s">
        <v>58</v>
      </c>
      <c r="U152" s="15" t="s">
        <v>54</v>
      </c>
      <c r="V152" s="15" t="s">
        <v>55</v>
      </c>
      <c r="W152" s="40"/>
    </row>
    <row r="153" spans="2:23" x14ac:dyDescent="0.2">
      <c r="B153" s="20"/>
      <c r="C153" s="15"/>
      <c r="D153" s="15" t="s">
        <v>63</v>
      </c>
      <c r="E153" s="37"/>
      <c r="F153" s="37"/>
      <c r="G153" s="37" t="s">
        <v>58</v>
      </c>
      <c r="H153" s="37" t="s">
        <v>58</v>
      </c>
      <c r="I153" s="15"/>
      <c r="J153" s="16">
        <f>J151</f>
        <v>0</v>
      </c>
      <c r="K153" s="15" t="s">
        <v>48</v>
      </c>
      <c r="L153" s="15" t="s">
        <v>49</v>
      </c>
      <c r="M153" s="16">
        <v>0</v>
      </c>
      <c r="N153" s="39" t="s">
        <v>50</v>
      </c>
      <c r="O153" s="19"/>
      <c r="P153" s="39"/>
      <c r="Q153" s="88"/>
      <c r="R153" s="87"/>
      <c r="S153" s="15"/>
      <c r="T153" s="15" t="s">
        <v>58</v>
      </c>
      <c r="U153" s="15" t="s">
        <v>54</v>
      </c>
      <c r="V153" s="15" t="s">
        <v>55</v>
      </c>
      <c r="W153" s="40"/>
    </row>
    <row r="154" spans="2:23" ht="12.75" customHeight="1" x14ac:dyDescent="0.2">
      <c r="B154" s="20"/>
      <c r="C154" s="15"/>
      <c r="D154" s="15" t="s">
        <v>110</v>
      </c>
      <c r="E154" s="37"/>
      <c r="F154" s="62"/>
      <c r="G154" s="37" t="s">
        <v>182</v>
      </c>
      <c r="H154" s="37" t="s">
        <v>58</v>
      </c>
      <c r="I154" s="15"/>
      <c r="J154" s="16">
        <f>J153*2</f>
        <v>0</v>
      </c>
      <c r="K154" s="15" t="s">
        <v>48</v>
      </c>
      <c r="L154" s="15" t="s">
        <v>49</v>
      </c>
      <c r="M154" s="16">
        <v>0</v>
      </c>
      <c r="N154" s="39" t="s">
        <v>50</v>
      </c>
      <c r="O154" s="19"/>
      <c r="P154" s="39"/>
      <c r="Q154" s="88"/>
      <c r="R154" s="87"/>
      <c r="S154" s="63"/>
      <c r="T154" s="15" t="s">
        <v>58</v>
      </c>
      <c r="U154" s="15" t="s">
        <v>54</v>
      </c>
      <c r="V154" s="15" t="s">
        <v>55</v>
      </c>
      <c r="W154" s="40" t="s">
        <v>185</v>
      </c>
    </row>
    <row r="155" spans="2:23" x14ac:dyDescent="0.2">
      <c r="B155" s="20"/>
      <c r="C155" s="15"/>
      <c r="D155" s="15" t="s">
        <v>186</v>
      </c>
      <c r="E155" s="37"/>
      <c r="F155" s="62"/>
      <c r="G155" s="37">
        <v>43739</v>
      </c>
      <c r="H155" s="37" t="s">
        <v>58</v>
      </c>
      <c r="I155" s="15"/>
      <c r="J155" s="16">
        <v>0</v>
      </c>
      <c r="K155" s="15" t="s">
        <v>48</v>
      </c>
      <c r="L155" s="15" t="s">
        <v>49</v>
      </c>
      <c r="M155" s="16">
        <v>0</v>
      </c>
      <c r="N155" s="39" t="s">
        <v>50</v>
      </c>
      <c r="O155" s="19"/>
      <c r="P155" s="39"/>
      <c r="Q155" s="88"/>
      <c r="R155" s="87"/>
      <c r="S155" s="63"/>
      <c r="T155" s="15" t="s">
        <v>58</v>
      </c>
      <c r="U155" s="15" t="s">
        <v>54</v>
      </c>
      <c r="V155" s="15" t="s">
        <v>55</v>
      </c>
      <c r="W155" s="40"/>
    </row>
    <row r="156" spans="2:23" x14ac:dyDescent="0.2">
      <c r="B156" s="20"/>
      <c r="C156" s="15"/>
      <c r="D156" s="15" t="s">
        <v>71</v>
      </c>
      <c r="E156" s="37"/>
      <c r="F156" s="37"/>
      <c r="G156" s="85">
        <v>45108</v>
      </c>
      <c r="H156" s="37">
        <v>45351</v>
      </c>
      <c r="I156" s="15"/>
      <c r="J156" s="16">
        <v>2000000</v>
      </c>
      <c r="K156" s="15" t="s">
        <v>73</v>
      </c>
      <c r="L156" s="15" t="s">
        <v>49</v>
      </c>
      <c r="M156" s="16">
        <v>0</v>
      </c>
      <c r="N156" s="39" t="s">
        <v>50</v>
      </c>
      <c r="O156" s="19"/>
      <c r="P156" s="19"/>
      <c r="Q156" s="19"/>
      <c r="R156" s="19"/>
      <c r="S156" s="63"/>
      <c r="T156" s="15" t="s">
        <v>58</v>
      </c>
      <c r="U156" s="15" t="s">
        <v>54</v>
      </c>
      <c r="V156" s="15" t="s">
        <v>55</v>
      </c>
      <c r="W156" s="40"/>
    </row>
    <row r="157" spans="2:23" x14ac:dyDescent="0.2">
      <c r="B157" s="20"/>
      <c r="C157" s="15"/>
      <c r="D157" s="15" t="s">
        <v>71</v>
      </c>
      <c r="E157" s="37"/>
      <c r="F157" s="37"/>
      <c r="G157" s="85">
        <v>45352</v>
      </c>
      <c r="H157" s="37">
        <v>45473</v>
      </c>
      <c r="I157" s="15"/>
      <c r="J157" s="16">
        <v>0</v>
      </c>
      <c r="K157" s="15" t="s">
        <v>73</v>
      </c>
      <c r="L157" s="15" t="s">
        <v>49</v>
      </c>
      <c r="M157" s="16">
        <v>0</v>
      </c>
      <c r="N157" s="39" t="s">
        <v>50</v>
      </c>
      <c r="O157" s="19"/>
      <c r="P157" s="19"/>
      <c r="Q157" s="19"/>
      <c r="R157" s="19"/>
      <c r="S157" s="63"/>
      <c r="T157" s="15" t="s">
        <v>58</v>
      </c>
      <c r="U157" s="15" t="s">
        <v>54</v>
      </c>
      <c r="V157" s="15" t="s">
        <v>55</v>
      </c>
      <c r="W157" s="40"/>
    </row>
    <row r="158" spans="2:23" x14ac:dyDescent="0.2">
      <c r="B158" s="20"/>
      <c r="C158" s="15"/>
      <c r="D158" s="15" t="s">
        <v>71</v>
      </c>
      <c r="E158" s="37"/>
      <c r="F158" s="37"/>
      <c r="G158" s="85">
        <v>45474</v>
      </c>
      <c r="H158" s="37">
        <v>45565</v>
      </c>
      <c r="I158" s="15"/>
      <c r="J158" s="16">
        <v>2000000</v>
      </c>
      <c r="K158" s="15" t="s">
        <v>73</v>
      </c>
      <c r="L158" s="15" t="s">
        <v>49</v>
      </c>
      <c r="M158" s="16">
        <v>0</v>
      </c>
      <c r="N158" s="39" t="s">
        <v>50</v>
      </c>
      <c r="O158" s="19"/>
      <c r="P158" s="19"/>
      <c r="Q158" s="19"/>
      <c r="R158" s="19"/>
      <c r="S158" s="63"/>
      <c r="T158" s="15" t="s">
        <v>58</v>
      </c>
      <c r="U158" s="15" t="s">
        <v>54</v>
      </c>
      <c r="V158" s="15" t="s">
        <v>55</v>
      </c>
      <c r="W158" s="40"/>
    </row>
    <row r="159" spans="2:23" x14ac:dyDescent="0.2">
      <c r="B159" s="43"/>
      <c r="C159" s="44"/>
      <c r="D159" s="44" t="s">
        <v>74</v>
      </c>
      <c r="E159" s="45"/>
      <c r="F159" s="45"/>
      <c r="G159" s="45">
        <v>43739</v>
      </c>
      <c r="H159" s="45" t="s">
        <v>58</v>
      </c>
      <c r="I159" s="44"/>
      <c r="J159" s="47" t="s">
        <v>75</v>
      </c>
      <c r="K159" s="44"/>
      <c r="L159" s="44" t="s">
        <v>76</v>
      </c>
      <c r="M159" s="44"/>
      <c r="N159" s="48"/>
      <c r="O159" s="65">
        <v>8.2000000000000003E-2</v>
      </c>
      <c r="P159" s="48" t="s">
        <v>78</v>
      </c>
      <c r="Q159" s="44"/>
      <c r="R159" s="69"/>
      <c r="S159" s="149" t="s">
        <v>162</v>
      </c>
      <c r="T159" s="44" t="s">
        <v>58</v>
      </c>
      <c r="U159" s="44" t="s">
        <v>54</v>
      </c>
      <c r="V159" s="44" t="s">
        <v>79</v>
      </c>
      <c r="W159" s="49" t="s">
        <v>80</v>
      </c>
    </row>
    <row r="160" spans="2:23" x14ac:dyDescent="0.2">
      <c r="B160" s="43"/>
      <c r="C160" s="44"/>
      <c r="D160" s="44" t="s">
        <v>81</v>
      </c>
      <c r="E160" s="45"/>
      <c r="F160" s="45"/>
      <c r="G160" s="45" t="s">
        <v>58</v>
      </c>
      <c r="H160" s="45" t="s">
        <v>58</v>
      </c>
      <c r="I160" s="44"/>
      <c r="J160" s="47" t="s">
        <v>58</v>
      </c>
      <c r="K160" s="44"/>
      <c r="L160" s="44" t="s">
        <v>76</v>
      </c>
      <c r="M160" s="44"/>
      <c r="N160" s="48"/>
      <c r="O160" s="65">
        <v>8.2000000000000003E-2</v>
      </c>
      <c r="P160" s="48" t="s">
        <v>78</v>
      </c>
      <c r="Q160" s="44"/>
      <c r="R160" s="69"/>
      <c r="S160" s="150"/>
      <c r="T160" s="44" t="s">
        <v>58</v>
      </c>
      <c r="U160" s="44" t="s">
        <v>54</v>
      </c>
      <c r="V160" s="44" t="s">
        <v>79</v>
      </c>
      <c r="W160" s="49" t="s">
        <v>58</v>
      </c>
    </row>
    <row r="161" spans="2:23" x14ac:dyDescent="0.2">
      <c r="B161" s="43"/>
      <c r="C161" s="44"/>
      <c r="D161" s="44" t="s">
        <v>82</v>
      </c>
      <c r="E161" s="45"/>
      <c r="F161" s="45"/>
      <c r="G161" s="45" t="s">
        <v>58</v>
      </c>
      <c r="H161" s="45" t="s">
        <v>58</v>
      </c>
      <c r="I161" s="44"/>
      <c r="J161" s="47" t="s">
        <v>58</v>
      </c>
      <c r="K161" s="44"/>
      <c r="L161" s="44" t="s">
        <v>76</v>
      </c>
      <c r="M161" s="44"/>
      <c r="N161" s="48"/>
      <c r="O161" s="65">
        <v>4.1000000000000002E-2</v>
      </c>
      <c r="P161" s="48" t="s">
        <v>78</v>
      </c>
      <c r="Q161" s="44"/>
      <c r="R161" s="69"/>
      <c r="S161" s="150"/>
      <c r="T161" s="44" t="s">
        <v>58</v>
      </c>
      <c r="U161" s="44" t="s">
        <v>54</v>
      </c>
      <c r="V161" s="44" t="s">
        <v>79</v>
      </c>
      <c r="W161" s="49" t="s">
        <v>58</v>
      </c>
    </row>
    <row r="162" spans="2:23" x14ac:dyDescent="0.2">
      <c r="B162" s="43"/>
      <c r="C162" s="44"/>
      <c r="D162" s="44" t="s">
        <v>84</v>
      </c>
      <c r="E162" s="45"/>
      <c r="F162" s="45"/>
      <c r="G162" s="45" t="s">
        <v>58</v>
      </c>
      <c r="H162" s="45" t="s">
        <v>58</v>
      </c>
      <c r="I162" s="44"/>
      <c r="J162" s="47" t="s">
        <v>58</v>
      </c>
      <c r="K162" s="44"/>
      <c r="L162" s="44" t="s">
        <v>76</v>
      </c>
      <c r="M162" s="44"/>
      <c r="N162" s="48"/>
      <c r="O162" s="65">
        <v>8.2000000000000003E-2</v>
      </c>
      <c r="P162" s="48" t="s">
        <v>78</v>
      </c>
      <c r="Q162" s="44"/>
      <c r="R162" s="69"/>
      <c r="S162" s="150"/>
      <c r="T162" s="44" t="s">
        <v>58</v>
      </c>
      <c r="U162" s="44" t="s">
        <v>54</v>
      </c>
      <c r="V162" s="44" t="s">
        <v>79</v>
      </c>
      <c r="W162" s="49" t="s">
        <v>58</v>
      </c>
    </row>
    <row r="163" spans="2:23" x14ac:dyDescent="0.2">
      <c r="B163" s="43"/>
      <c r="C163" s="44"/>
      <c r="D163" s="44" t="s">
        <v>85</v>
      </c>
      <c r="E163" s="45"/>
      <c r="F163" s="45"/>
      <c r="G163" s="45" t="s">
        <v>58</v>
      </c>
      <c r="H163" s="45" t="s">
        <v>58</v>
      </c>
      <c r="I163" s="44"/>
      <c r="J163" s="47" t="s">
        <v>58</v>
      </c>
      <c r="K163" s="44"/>
      <c r="L163" s="44" t="s">
        <v>76</v>
      </c>
      <c r="M163" s="44"/>
      <c r="N163" s="48"/>
      <c r="O163" s="65">
        <v>1.41E-2</v>
      </c>
      <c r="P163" s="48" t="s">
        <v>78</v>
      </c>
      <c r="Q163" s="44"/>
      <c r="R163" s="69"/>
      <c r="S163" s="150"/>
      <c r="T163" s="44" t="s">
        <v>58</v>
      </c>
      <c r="U163" s="44" t="s">
        <v>54</v>
      </c>
      <c r="V163" s="44" t="s">
        <v>79</v>
      </c>
      <c r="W163" s="49" t="s">
        <v>58</v>
      </c>
    </row>
    <row r="164" spans="2:23" x14ac:dyDescent="0.2">
      <c r="B164" s="43"/>
      <c r="C164" s="44"/>
      <c r="D164" s="44" t="s">
        <v>87</v>
      </c>
      <c r="E164" s="45"/>
      <c r="F164" s="45"/>
      <c r="G164" s="45" t="s">
        <v>58</v>
      </c>
      <c r="H164" s="45" t="s">
        <v>58</v>
      </c>
      <c r="I164" s="44"/>
      <c r="J164" s="47" t="s">
        <v>58</v>
      </c>
      <c r="K164" s="44"/>
      <c r="L164" s="44" t="s">
        <v>76</v>
      </c>
      <c r="M164" s="44"/>
      <c r="N164" s="48"/>
      <c r="O164" s="65">
        <v>1.41E-2</v>
      </c>
      <c r="P164" s="48" t="s">
        <v>78</v>
      </c>
      <c r="Q164" s="44"/>
      <c r="R164" s="69"/>
      <c r="S164" s="150"/>
      <c r="T164" s="44" t="s">
        <v>58</v>
      </c>
      <c r="U164" s="44" t="s">
        <v>54</v>
      </c>
      <c r="V164" s="44" t="s">
        <v>79</v>
      </c>
      <c r="W164" s="49" t="s">
        <v>58</v>
      </c>
    </row>
    <row r="165" spans="2:23" x14ac:dyDescent="0.2">
      <c r="B165" s="43"/>
      <c r="C165" s="44"/>
      <c r="D165" s="44" t="s">
        <v>88</v>
      </c>
      <c r="E165" s="45"/>
      <c r="F165" s="45"/>
      <c r="G165" s="45" t="s">
        <v>58</v>
      </c>
      <c r="H165" s="45" t="s">
        <v>58</v>
      </c>
      <c r="I165" s="44"/>
      <c r="J165" s="47" t="s">
        <v>58</v>
      </c>
      <c r="K165" s="44"/>
      <c r="L165" s="44" t="s">
        <v>76</v>
      </c>
      <c r="M165" s="44"/>
      <c r="N165" s="48"/>
      <c r="O165" s="65">
        <v>0.85</v>
      </c>
      <c r="P165" s="48" t="s">
        <v>78</v>
      </c>
      <c r="Q165" s="44"/>
      <c r="R165" s="69"/>
      <c r="S165" s="150"/>
      <c r="T165" s="44" t="s">
        <v>58</v>
      </c>
      <c r="U165" s="44" t="s">
        <v>54</v>
      </c>
      <c r="V165" s="44" t="s">
        <v>91</v>
      </c>
      <c r="W165" s="49"/>
    </row>
    <row r="166" spans="2:23" ht="15" customHeight="1" x14ac:dyDescent="0.2">
      <c r="B166" s="43"/>
      <c r="C166" s="44"/>
      <c r="D166" s="44" t="s">
        <v>93</v>
      </c>
      <c r="E166" s="45"/>
      <c r="F166" s="45"/>
      <c r="G166" s="45" t="s">
        <v>58</v>
      </c>
      <c r="H166" s="45" t="s">
        <v>58</v>
      </c>
      <c r="I166" s="44"/>
      <c r="J166" s="44" t="s">
        <v>58</v>
      </c>
      <c r="K166" s="44"/>
      <c r="L166" s="44" t="s">
        <v>76</v>
      </c>
      <c r="M166" s="44"/>
      <c r="N166" s="48"/>
      <c r="O166" s="65">
        <v>0.85</v>
      </c>
      <c r="P166" s="48" t="s">
        <v>78</v>
      </c>
      <c r="Q166" s="44"/>
      <c r="R166" s="69"/>
      <c r="S166" s="150"/>
      <c r="T166" s="44" t="s">
        <v>58</v>
      </c>
      <c r="U166" s="44" t="s">
        <v>54</v>
      </c>
      <c r="V166" s="44" t="s">
        <v>91</v>
      </c>
      <c r="W166" s="49"/>
    </row>
    <row r="167" spans="2:23" x14ac:dyDescent="0.2">
      <c r="B167" s="43"/>
      <c r="C167" s="44"/>
      <c r="D167" s="44" t="s">
        <v>95</v>
      </c>
      <c r="E167" s="45"/>
      <c r="F167" s="45"/>
      <c r="G167" s="45" t="s">
        <v>58</v>
      </c>
      <c r="H167" s="45" t="s">
        <v>58</v>
      </c>
      <c r="I167" s="44"/>
      <c r="J167" s="44" t="s">
        <v>58</v>
      </c>
      <c r="K167" s="44"/>
      <c r="L167" s="44" t="s">
        <v>76</v>
      </c>
      <c r="M167" s="44"/>
      <c r="N167" s="48"/>
      <c r="O167" s="65">
        <v>1.66</v>
      </c>
      <c r="P167" s="48" t="s">
        <v>78</v>
      </c>
      <c r="Q167" s="44"/>
      <c r="R167" s="69"/>
      <c r="S167" s="150"/>
      <c r="T167" s="44" t="s">
        <v>58</v>
      </c>
      <c r="U167" s="44" t="s">
        <v>54</v>
      </c>
      <c r="V167" s="44" t="s">
        <v>91</v>
      </c>
      <c r="W167" s="49"/>
    </row>
    <row r="168" spans="2:23" ht="12.75" customHeight="1" x14ac:dyDescent="0.2">
      <c r="B168" s="43"/>
      <c r="C168" s="44"/>
      <c r="D168" s="44" t="s">
        <v>97</v>
      </c>
      <c r="E168" s="45"/>
      <c r="F168" s="45"/>
      <c r="G168" s="45" t="s">
        <v>58</v>
      </c>
      <c r="H168" s="45" t="s">
        <v>58</v>
      </c>
      <c r="I168" s="44"/>
      <c r="J168" s="44" t="s">
        <v>58</v>
      </c>
      <c r="K168" s="44"/>
      <c r="L168" s="44" t="s">
        <v>76</v>
      </c>
      <c r="M168" s="44"/>
      <c r="N168" s="48"/>
      <c r="O168" s="65">
        <v>3.74</v>
      </c>
      <c r="P168" s="48" t="s">
        <v>78</v>
      </c>
      <c r="Q168" s="44"/>
      <c r="R168" s="69"/>
      <c r="S168" s="150"/>
      <c r="T168" s="44" t="s">
        <v>58</v>
      </c>
      <c r="U168" s="44" t="s">
        <v>54</v>
      </c>
      <c r="V168" s="44" t="s">
        <v>91</v>
      </c>
      <c r="W168" s="49"/>
    </row>
    <row r="169" spans="2:23" x14ac:dyDescent="0.2">
      <c r="B169" s="43"/>
      <c r="C169" s="44"/>
      <c r="D169" s="44" t="s">
        <v>99</v>
      </c>
      <c r="E169" s="45"/>
      <c r="F169" s="45"/>
      <c r="G169" s="45" t="s">
        <v>58</v>
      </c>
      <c r="H169" s="45" t="s">
        <v>58</v>
      </c>
      <c r="I169" s="44"/>
      <c r="J169" s="44" t="s">
        <v>58</v>
      </c>
      <c r="K169" s="44"/>
      <c r="L169" s="44" t="s">
        <v>76</v>
      </c>
      <c r="M169" s="44"/>
      <c r="N169" s="48"/>
      <c r="O169" s="65">
        <v>10.37</v>
      </c>
      <c r="P169" s="48" t="s">
        <v>78</v>
      </c>
      <c r="Q169" s="44"/>
      <c r="R169" s="69"/>
      <c r="S169" s="150"/>
      <c r="T169" s="44" t="s">
        <v>58</v>
      </c>
      <c r="U169" s="44" t="s">
        <v>54</v>
      </c>
      <c r="V169" s="44" t="s">
        <v>91</v>
      </c>
      <c r="W169" s="49"/>
    </row>
    <row r="170" spans="2:23" ht="13.5" thickBot="1" x14ac:dyDescent="0.25">
      <c r="B170" s="50"/>
      <c r="C170" s="51"/>
      <c r="D170" s="51" t="s">
        <v>100</v>
      </c>
      <c r="E170" s="52"/>
      <c r="F170" s="52"/>
      <c r="G170" s="52" t="s">
        <v>58</v>
      </c>
      <c r="H170" s="52" t="s">
        <v>58</v>
      </c>
      <c r="I170" s="51"/>
      <c r="J170" s="51" t="s">
        <v>58</v>
      </c>
      <c r="K170" s="51"/>
      <c r="L170" s="51" t="s">
        <v>76</v>
      </c>
      <c r="M170" s="51"/>
      <c r="N170" s="54"/>
      <c r="O170" s="72">
        <v>10.37</v>
      </c>
      <c r="P170" s="54" t="s">
        <v>78</v>
      </c>
      <c r="Q170" s="51"/>
      <c r="R170" s="73"/>
      <c r="S170" s="151"/>
      <c r="T170" s="51" t="s">
        <v>58</v>
      </c>
      <c r="U170" s="51" t="s">
        <v>54</v>
      </c>
      <c r="V170" s="51" t="s">
        <v>91</v>
      </c>
      <c r="W170" s="55"/>
    </row>
    <row r="171" spans="2:23" x14ac:dyDescent="0.2">
      <c r="B171" s="31" t="s">
        <v>43</v>
      </c>
      <c r="C171" s="74" t="s">
        <v>193</v>
      </c>
      <c r="D171" s="32" t="s">
        <v>44</v>
      </c>
      <c r="E171" s="33">
        <v>43881</v>
      </c>
      <c r="F171" s="33">
        <v>44687</v>
      </c>
      <c r="G171" s="33" t="s">
        <v>188</v>
      </c>
      <c r="H171" s="33">
        <v>46022</v>
      </c>
      <c r="I171" s="32" t="s">
        <v>46</v>
      </c>
      <c r="J171" s="56">
        <v>12000</v>
      </c>
      <c r="K171" s="32" t="s">
        <v>48</v>
      </c>
      <c r="L171" s="32" t="s">
        <v>49</v>
      </c>
      <c r="M171" s="34">
        <f>345.25/365</f>
        <v>0.94589041095890414</v>
      </c>
      <c r="N171" s="35" t="s">
        <v>50</v>
      </c>
      <c r="O171" s="57"/>
      <c r="P171" s="35"/>
      <c r="Q171" s="32" t="s">
        <v>189</v>
      </c>
      <c r="R171" s="145" t="s">
        <v>162</v>
      </c>
      <c r="S171" s="32"/>
      <c r="T171" s="32" t="s">
        <v>53</v>
      </c>
      <c r="U171" s="32" t="s">
        <v>54</v>
      </c>
      <c r="V171" s="32" t="s">
        <v>55</v>
      </c>
      <c r="W171" s="36" t="s">
        <v>190</v>
      </c>
    </row>
    <row r="172" spans="2:23" x14ac:dyDescent="0.2">
      <c r="B172" s="20"/>
      <c r="C172" s="15"/>
      <c r="D172" s="15" t="s">
        <v>60</v>
      </c>
      <c r="E172" s="37"/>
      <c r="F172" s="37"/>
      <c r="G172" s="37" t="s">
        <v>58</v>
      </c>
      <c r="H172" s="37"/>
      <c r="I172" s="15"/>
      <c r="J172" s="16">
        <v>12000</v>
      </c>
      <c r="K172" s="15" t="s">
        <v>48</v>
      </c>
      <c r="L172" s="15" t="s">
        <v>49</v>
      </c>
      <c r="M172" s="16">
        <v>0</v>
      </c>
      <c r="N172" s="39" t="s">
        <v>50</v>
      </c>
      <c r="O172" s="19"/>
      <c r="P172" s="39"/>
      <c r="Q172" s="15"/>
      <c r="R172" s="146"/>
      <c r="S172" s="15"/>
      <c r="T172" s="15" t="s">
        <v>58</v>
      </c>
      <c r="U172" s="15" t="s">
        <v>54</v>
      </c>
      <c r="V172" s="15" t="s">
        <v>55</v>
      </c>
      <c r="W172" s="40" t="s">
        <v>58</v>
      </c>
    </row>
    <row r="173" spans="2:23" x14ac:dyDescent="0.2">
      <c r="B173" s="20"/>
      <c r="C173" s="15"/>
      <c r="D173" s="15" t="s">
        <v>61</v>
      </c>
      <c r="E173" s="37"/>
      <c r="F173" s="37"/>
      <c r="G173" s="37" t="s">
        <v>58</v>
      </c>
      <c r="H173" s="37"/>
      <c r="I173" s="15"/>
      <c r="J173" s="16">
        <v>3000</v>
      </c>
      <c r="K173" s="15" t="s">
        <v>48</v>
      </c>
      <c r="L173" s="15" t="s">
        <v>49</v>
      </c>
      <c r="M173" s="16">
        <v>0</v>
      </c>
      <c r="N173" s="39" t="s">
        <v>50</v>
      </c>
      <c r="O173" s="19"/>
      <c r="P173" s="39"/>
      <c r="Q173" s="15"/>
      <c r="R173" s="146"/>
      <c r="S173" s="15"/>
      <c r="T173" s="15" t="s">
        <v>58</v>
      </c>
      <c r="U173" s="15" t="s">
        <v>54</v>
      </c>
      <c r="V173" s="15" t="s">
        <v>55</v>
      </c>
      <c r="W173" s="40" t="s">
        <v>58</v>
      </c>
    </row>
    <row r="174" spans="2:23" ht="12.75" customHeight="1" x14ac:dyDescent="0.2">
      <c r="B174" s="20"/>
      <c r="C174" s="15"/>
      <c r="D174" s="15" t="s">
        <v>63</v>
      </c>
      <c r="E174" s="37"/>
      <c r="F174" s="37"/>
      <c r="G174" s="37" t="s">
        <v>58</v>
      </c>
      <c r="H174" s="37"/>
      <c r="I174" s="15"/>
      <c r="J174" s="16">
        <f>J173</f>
        <v>3000</v>
      </c>
      <c r="K174" s="15" t="s">
        <v>48</v>
      </c>
      <c r="L174" s="15" t="s">
        <v>49</v>
      </c>
      <c r="M174" s="16">
        <v>0</v>
      </c>
      <c r="N174" s="39" t="s">
        <v>50</v>
      </c>
      <c r="O174" s="19"/>
      <c r="P174" s="39"/>
      <c r="Q174" s="15"/>
      <c r="R174" s="146"/>
      <c r="S174" s="15"/>
      <c r="T174" s="15" t="s">
        <v>58</v>
      </c>
      <c r="U174" s="15" t="s">
        <v>54</v>
      </c>
      <c r="V174" s="15" t="s">
        <v>55</v>
      </c>
      <c r="W174" s="40" t="s">
        <v>58</v>
      </c>
    </row>
    <row r="175" spans="2:23" x14ac:dyDescent="0.2">
      <c r="B175" s="20"/>
      <c r="C175" s="15"/>
      <c r="D175" s="15" t="s">
        <v>71</v>
      </c>
      <c r="E175" s="37"/>
      <c r="F175" s="37"/>
      <c r="G175" s="37" t="s">
        <v>58</v>
      </c>
      <c r="H175" s="37"/>
      <c r="I175" s="15"/>
      <c r="J175" s="16">
        <v>720000</v>
      </c>
      <c r="K175" s="15" t="s">
        <v>73</v>
      </c>
      <c r="L175" s="15" t="s">
        <v>49</v>
      </c>
      <c r="M175" s="16">
        <v>0</v>
      </c>
      <c r="N175" s="39" t="s">
        <v>50</v>
      </c>
      <c r="O175" s="19"/>
      <c r="P175" s="39"/>
      <c r="Q175" s="15"/>
      <c r="R175" s="146"/>
      <c r="S175" s="63"/>
      <c r="T175" s="15" t="s">
        <v>58</v>
      </c>
      <c r="U175" s="15" t="s">
        <v>54</v>
      </c>
      <c r="V175" s="15" t="s">
        <v>55</v>
      </c>
      <c r="W175" s="40" t="s">
        <v>58</v>
      </c>
    </row>
    <row r="176" spans="2:23" x14ac:dyDescent="0.2">
      <c r="B176" s="20"/>
      <c r="C176" s="15"/>
      <c r="D176" s="15" t="s">
        <v>110</v>
      </c>
      <c r="E176" s="37"/>
      <c r="F176" s="37"/>
      <c r="G176" s="37">
        <v>43922</v>
      </c>
      <c r="H176" s="37"/>
      <c r="I176" s="15"/>
      <c r="J176" s="16">
        <v>0</v>
      </c>
      <c r="K176" s="15" t="s">
        <v>48</v>
      </c>
      <c r="L176" s="15" t="s">
        <v>49</v>
      </c>
      <c r="M176" s="17">
        <f>25.94/365</f>
        <v>7.1068493150684933E-2</v>
      </c>
      <c r="N176" s="39" t="s">
        <v>50</v>
      </c>
      <c r="O176" s="19"/>
      <c r="P176" s="39"/>
      <c r="Q176" s="15" t="s">
        <v>191</v>
      </c>
      <c r="R176" s="147"/>
      <c r="S176" s="63"/>
      <c r="T176" s="15" t="s">
        <v>58</v>
      </c>
      <c r="U176" s="15" t="s">
        <v>54</v>
      </c>
      <c r="V176" s="15" t="s">
        <v>55</v>
      </c>
      <c r="W176" s="40"/>
    </row>
    <row r="177" spans="2:23" x14ac:dyDescent="0.2">
      <c r="B177" s="43"/>
      <c r="C177" s="44"/>
      <c r="D177" s="44" t="s">
        <v>74</v>
      </c>
      <c r="E177" s="45"/>
      <c r="F177" s="45"/>
      <c r="G177" s="45" t="s">
        <v>58</v>
      </c>
      <c r="H177" s="45"/>
      <c r="I177" s="44"/>
      <c r="J177" s="47" t="s">
        <v>75</v>
      </c>
      <c r="K177" s="44"/>
      <c r="L177" s="44" t="s">
        <v>76</v>
      </c>
      <c r="M177" s="44"/>
      <c r="N177" s="48"/>
      <c r="O177" s="65">
        <v>9.1800000000000007E-2</v>
      </c>
      <c r="P177" s="48" t="s">
        <v>78</v>
      </c>
      <c r="Q177" s="44"/>
      <c r="R177" s="69"/>
      <c r="S177" s="149" t="s">
        <v>162</v>
      </c>
      <c r="T177" s="44" t="s">
        <v>58</v>
      </c>
      <c r="U177" s="44" t="s">
        <v>54</v>
      </c>
      <c r="V177" s="44" t="s">
        <v>79</v>
      </c>
      <c r="W177" s="49" t="s">
        <v>80</v>
      </c>
    </row>
    <row r="178" spans="2:23" x14ac:dyDescent="0.2">
      <c r="B178" s="43"/>
      <c r="C178" s="44"/>
      <c r="D178" s="44" t="s">
        <v>81</v>
      </c>
      <c r="E178" s="45"/>
      <c r="F178" s="45"/>
      <c r="G178" s="45" t="s">
        <v>58</v>
      </c>
      <c r="H178" s="45"/>
      <c r="I178" s="44"/>
      <c r="J178" s="47" t="s">
        <v>58</v>
      </c>
      <c r="K178" s="44"/>
      <c r="L178" s="44" t="s">
        <v>76</v>
      </c>
      <c r="M178" s="44"/>
      <c r="N178" s="48"/>
      <c r="O178" s="65">
        <v>9.1800000000000007E-2</v>
      </c>
      <c r="P178" s="48" t="s">
        <v>78</v>
      </c>
      <c r="Q178" s="44"/>
      <c r="R178" s="69"/>
      <c r="S178" s="150"/>
      <c r="T178" s="44" t="s">
        <v>58</v>
      </c>
      <c r="U178" s="44" t="s">
        <v>54</v>
      </c>
      <c r="V178" s="44" t="s">
        <v>79</v>
      </c>
      <c r="W178" s="49" t="s">
        <v>58</v>
      </c>
    </row>
    <row r="179" spans="2:23" x14ac:dyDescent="0.2">
      <c r="B179" s="43"/>
      <c r="C179" s="44"/>
      <c r="D179" s="44" t="s">
        <v>82</v>
      </c>
      <c r="E179" s="45"/>
      <c r="F179" s="45"/>
      <c r="G179" s="45" t="s">
        <v>58</v>
      </c>
      <c r="H179" s="45"/>
      <c r="I179" s="44"/>
      <c r="J179" s="47" t="s">
        <v>58</v>
      </c>
      <c r="K179" s="44"/>
      <c r="L179" s="44" t="s">
        <v>76</v>
      </c>
      <c r="M179" s="44"/>
      <c r="N179" s="48"/>
      <c r="O179" s="65">
        <v>4.5900000000000003E-2</v>
      </c>
      <c r="P179" s="48" t="s">
        <v>78</v>
      </c>
      <c r="Q179" s="44"/>
      <c r="R179" s="69"/>
      <c r="S179" s="150"/>
      <c r="T179" s="44" t="s">
        <v>58</v>
      </c>
      <c r="U179" s="44" t="s">
        <v>54</v>
      </c>
      <c r="V179" s="44" t="s">
        <v>79</v>
      </c>
      <c r="W179" s="49" t="s">
        <v>58</v>
      </c>
    </row>
    <row r="180" spans="2:23" x14ac:dyDescent="0.2">
      <c r="B180" s="43"/>
      <c r="C180" s="44"/>
      <c r="D180" s="44" t="s">
        <v>84</v>
      </c>
      <c r="E180" s="45"/>
      <c r="F180" s="45"/>
      <c r="G180" s="45" t="s">
        <v>58</v>
      </c>
      <c r="H180" s="45"/>
      <c r="I180" s="44"/>
      <c r="J180" s="47" t="s">
        <v>58</v>
      </c>
      <c r="K180" s="44"/>
      <c r="L180" s="44" t="s">
        <v>76</v>
      </c>
      <c r="M180" s="44"/>
      <c r="N180" s="48"/>
      <c r="O180" s="65">
        <v>9.1800000000000007E-2</v>
      </c>
      <c r="P180" s="48" t="s">
        <v>78</v>
      </c>
      <c r="Q180" s="44"/>
      <c r="R180" s="69"/>
      <c r="S180" s="150"/>
      <c r="T180" s="44" t="s">
        <v>58</v>
      </c>
      <c r="U180" s="44" t="s">
        <v>54</v>
      </c>
      <c r="V180" s="44" t="s">
        <v>79</v>
      </c>
      <c r="W180" s="49" t="s">
        <v>58</v>
      </c>
    </row>
    <row r="181" spans="2:23" x14ac:dyDescent="0.2">
      <c r="B181" s="43"/>
      <c r="C181" s="44"/>
      <c r="D181" s="44" t="s">
        <v>88</v>
      </c>
      <c r="E181" s="45"/>
      <c r="F181" s="45"/>
      <c r="G181" s="45" t="s">
        <v>58</v>
      </c>
      <c r="H181" s="45"/>
      <c r="I181" s="44"/>
      <c r="J181" s="47" t="s">
        <v>58</v>
      </c>
      <c r="K181" s="44"/>
      <c r="L181" s="44" t="s">
        <v>76</v>
      </c>
      <c r="M181" s="44"/>
      <c r="N181" s="48"/>
      <c r="O181" s="65" t="s">
        <v>174</v>
      </c>
      <c r="P181" s="48" t="s">
        <v>78</v>
      </c>
      <c r="Q181" s="44"/>
      <c r="R181" s="69"/>
      <c r="S181" s="150"/>
      <c r="T181" s="44" t="s">
        <v>58</v>
      </c>
      <c r="U181" s="44" t="s">
        <v>54</v>
      </c>
      <c r="V181" s="44" t="s">
        <v>91</v>
      </c>
      <c r="W181" s="71" t="s">
        <v>192</v>
      </c>
    </row>
    <row r="182" spans="2:23" x14ac:dyDescent="0.2">
      <c r="B182" s="43"/>
      <c r="C182" s="44"/>
      <c r="D182" s="44" t="s">
        <v>93</v>
      </c>
      <c r="E182" s="45"/>
      <c r="F182" s="45"/>
      <c r="G182" s="45" t="s">
        <v>58</v>
      </c>
      <c r="H182" s="45"/>
      <c r="I182" s="44"/>
      <c r="J182" s="44" t="s">
        <v>58</v>
      </c>
      <c r="K182" s="44"/>
      <c r="L182" s="44" t="s">
        <v>76</v>
      </c>
      <c r="M182" s="44"/>
      <c r="N182" s="48"/>
      <c r="O182" s="65">
        <v>0.94</v>
      </c>
      <c r="P182" s="48" t="s">
        <v>78</v>
      </c>
      <c r="Q182" s="44"/>
      <c r="R182" s="69"/>
      <c r="S182" s="150"/>
      <c r="T182" s="44" t="s">
        <v>58</v>
      </c>
      <c r="U182" s="44" t="s">
        <v>54</v>
      </c>
      <c r="V182" s="44" t="s">
        <v>91</v>
      </c>
      <c r="W182" s="89"/>
    </row>
    <row r="183" spans="2:23" x14ac:dyDescent="0.2">
      <c r="B183" s="43"/>
      <c r="C183" s="44"/>
      <c r="D183" s="44" t="s">
        <v>95</v>
      </c>
      <c r="E183" s="45"/>
      <c r="F183" s="45"/>
      <c r="G183" s="45" t="s">
        <v>58</v>
      </c>
      <c r="H183" s="45"/>
      <c r="I183" s="44"/>
      <c r="J183" s="44" t="s">
        <v>58</v>
      </c>
      <c r="K183" s="44"/>
      <c r="L183" s="44" t="s">
        <v>76</v>
      </c>
      <c r="M183" s="44"/>
      <c r="N183" s="48"/>
      <c r="O183" s="65">
        <v>1.83</v>
      </c>
      <c r="P183" s="48" t="s">
        <v>78</v>
      </c>
      <c r="Q183" s="44"/>
      <c r="R183" s="69"/>
      <c r="S183" s="150"/>
      <c r="T183" s="44" t="s">
        <v>58</v>
      </c>
      <c r="U183" s="44" t="s">
        <v>54</v>
      </c>
      <c r="V183" s="44" t="s">
        <v>91</v>
      </c>
      <c r="W183" s="89"/>
    </row>
    <row r="184" spans="2:23" ht="12.75" customHeight="1" x14ac:dyDescent="0.2">
      <c r="B184" s="43"/>
      <c r="C184" s="44"/>
      <c r="D184" s="44" t="s">
        <v>97</v>
      </c>
      <c r="E184" s="45"/>
      <c r="F184" s="45"/>
      <c r="G184" s="45" t="s">
        <v>58</v>
      </c>
      <c r="H184" s="45"/>
      <c r="I184" s="44"/>
      <c r="J184" s="44" t="s">
        <v>58</v>
      </c>
      <c r="K184" s="44"/>
      <c r="L184" s="44" t="s">
        <v>76</v>
      </c>
      <c r="M184" s="44"/>
      <c r="N184" s="48"/>
      <c r="O184" s="65">
        <v>3.74</v>
      </c>
      <c r="P184" s="48" t="s">
        <v>78</v>
      </c>
      <c r="Q184" s="44"/>
      <c r="R184" s="69"/>
      <c r="S184" s="150"/>
      <c r="T184" s="44" t="s">
        <v>58</v>
      </c>
      <c r="U184" s="44" t="s">
        <v>54</v>
      </c>
      <c r="V184" s="44" t="s">
        <v>91</v>
      </c>
      <c r="W184" s="89"/>
    </row>
    <row r="185" spans="2:23" x14ac:dyDescent="0.2">
      <c r="B185" s="43"/>
      <c r="C185" s="44"/>
      <c r="D185" s="44" t="s">
        <v>99</v>
      </c>
      <c r="E185" s="45"/>
      <c r="F185" s="45"/>
      <c r="G185" s="45" t="s">
        <v>58</v>
      </c>
      <c r="H185" s="45"/>
      <c r="I185" s="44"/>
      <c r="J185" s="44" t="s">
        <v>58</v>
      </c>
      <c r="K185" s="44"/>
      <c r="L185" s="44" t="s">
        <v>76</v>
      </c>
      <c r="M185" s="44"/>
      <c r="N185" s="48"/>
      <c r="O185" s="65">
        <v>10.37</v>
      </c>
      <c r="P185" s="48" t="s">
        <v>78</v>
      </c>
      <c r="Q185" s="44"/>
      <c r="R185" s="69"/>
      <c r="S185" s="150"/>
      <c r="T185" s="44" t="s">
        <v>58</v>
      </c>
      <c r="U185" s="44" t="s">
        <v>54</v>
      </c>
      <c r="V185" s="44" t="s">
        <v>91</v>
      </c>
      <c r="W185" s="89"/>
    </row>
    <row r="186" spans="2:23" ht="13.5" thickBot="1" x14ac:dyDescent="0.25">
      <c r="B186" s="50"/>
      <c r="C186" s="51"/>
      <c r="D186" s="51" t="s">
        <v>100</v>
      </c>
      <c r="E186" s="52"/>
      <c r="F186" s="52"/>
      <c r="G186" s="52" t="s">
        <v>58</v>
      </c>
      <c r="H186" s="52"/>
      <c r="I186" s="51"/>
      <c r="J186" s="51" t="s">
        <v>58</v>
      </c>
      <c r="K186" s="51"/>
      <c r="L186" s="51" t="s">
        <v>76</v>
      </c>
      <c r="M186" s="51"/>
      <c r="N186" s="54"/>
      <c r="O186" s="72">
        <v>10.37</v>
      </c>
      <c r="P186" s="54" t="s">
        <v>78</v>
      </c>
      <c r="Q186" s="51"/>
      <c r="R186" s="73"/>
      <c r="S186" s="151"/>
      <c r="T186" s="51" t="s">
        <v>58</v>
      </c>
      <c r="U186" s="51" t="s">
        <v>54</v>
      </c>
      <c r="V186" s="51" t="s">
        <v>91</v>
      </c>
      <c r="W186" s="90"/>
    </row>
    <row r="187" spans="2:23" x14ac:dyDescent="0.2">
      <c r="B187" s="31" t="s">
        <v>43</v>
      </c>
      <c r="C187" s="74" t="s">
        <v>205</v>
      </c>
      <c r="D187" s="32" t="s">
        <v>44</v>
      </c>
      <c r="E187" s="33">
        <v>43034</v>
      </c>
      <c r="F187" s="33">
        <v>45204</v>
      </c>
      <c r="G187" s="33" t="s">
        <v>194</v>
      </c>
      <c r="H187" s="33">
        <v>46387</v>
      </c>
      <c r="I187" s="32" t="s">
        <v>46</v>
      </c>
      <c r="J187" s="56">
        <v>6000</v>
      </c>
      <c r="K187" s="32" t="s">
        <v>48</v>
      </c>
      <c r="L187" s="32" t="s">
        <v>49</v>
      </c>
      <c r="M187" s="34">
        <f>356.93/365</f>
        <v>0.97789041095890417</v>
      </c>
      <c r="N187" s="35" t="s">
        <v>50</v>
      </c>
      <c r="O187" s="91"/>
      <c r="P187" s="35"/>
      <c r="Q187" s="32" t="s">
        <v>195</v>
      </c>
      <c r="R187" s="145" t="s">
        <v>196</v>
      </c>
      <c r="S187" s="32"/>
      <c r="T187" s="32" t="s">
        <v>53</v>
      </c>
      <c r="U187" s="32" t="s">
        <v>159</v>
      </c>
      <c r="V187" s="32" t="s">
        <v>55</v>
      </c>
      <c r="W187" s="36" t="s">
        <v>197</v>
      </c>
    </row>
    <row r="188" spans="2:23" x14ac:dyDescent="0.2">
      <c r="B188" s="20"/>
      <c r="C188" s="15"/>
      <c r="D188" s="15" t="s">
        <v>60</v>
      </c>
      <c r="E188" s="37"/>
      <c r="F188" s="37"/>
      <c r="G188" s="37" t="s">
        <v>58</v>
      </c>
      <c r="H188" s="37"/>
      <c r="I188" s="15"/>
      <c r="J188" s="16">
        <v>6000</v>
      </c>
      <c r="K188" s="15" t="s">
        <v>48</v>
      </c>
      <c r="L188" s="15" t="s">
        <v>49</v>
      </c>
      <c r="M188" s="16">
        <v>0</v>
      </c>
      <c r="N188" s="39" t="s">
        <v>50</v>
      </c>
      <c r="O188" s="92"/>
      <c r="P188" s="39"/>
      <c r="Q188" s="15"/>
      <c r="R188" s="146"/>
      <c r="S188" s="15"/>
      <c r="T188" s="15" t="s">
        <v>58</v>
      </c>
      <c r="U188" s="15" t="s">
        <v>159</v>
      </c>
      <c r="V188" s="15" t="s">
        <v>55</v>
      </c>
      <c r="W188" s="40" t="s">
        <v>58</v>
      </c>
    </row>
    <row r="189" spans="2:23" x14ac:dyDescent="0.2">
      <c r="B189" s="20"/>
      <c r="C189" s="15"/>
      <c r="D189" s="15" t="s">
        <v>61</v>
      </c>
      <c r="E189" s="37"/>
      <c r="F189" s="37"/>
      <c r="G189" s="37" t="s">
        <v>58</v>
      </c>
      <c r="H189" s="37"/>
      <c r="I189" s="15"/>
      <c r="J189" s="16">
        <v>1500</v>
      </c>
      <c r="K189" s="15" t="s">
        <v>48</v>
      </c>
      <c r="L189" s="15" t="s">
        <v>49</v>
      </c>
      <c r="M189" s="16">
        <v>0</v>
      </c>
      <c r="N189" s="39" t="s">
        <v>50</v>
      </c>
      <c r="O189" s="92"/>
      <c r="P189" s="39"/>
      <c r="Q189" s="15"/>
      <c r="R189" s="146"/>
      <c r="S189" s="15"/>
      <c r="T189" s="15" t="s">
        <v>58</v>
      </c>
      <c r="U189" s="15" t="s">
        <v>159</v>
      </c>
      <c r="V189" s="15" t="s">
        <v>55</v>
      </c>
      <c r="W189" s="40" t="s">
        <v>58</v>
      </c>
    </row>
    <row r="190" spans="2:23" x14ac:dyDescent="0.2">
      <c r="B190" s="20"/>
      <c r="C190" s="15"/>
      <c r="D190" s="15" t="s">
        <v>63</v>
      </c>
      <c r="E190" s="37"/>
      <c r="F190" s="37"/>
      <c r="G190" s="37" t="s">
        <v>58</v>
      </c>
      <c r="H190" s="37"/>
      <c r="I190" s="15"/>
      <c r="J190" s="16">
        <v>1500</v>
      </c>
      <c r="K190" s="15" t="s">
        <v>48</v>
      </c>
      <c r="L190" s="15" t="s">
        <v>49</v>
      </c>
      <c r="M190" s="16">
        <v>0</v>
      </c>
      <c r="N190" s="39" t="s">
        <v>50</v>
      </c>
      <c r="O190" s="92"/>
      <c r="P190" s="39"/>
      <c r="Q190" s="15"/>
      <c r="R190" s="146"/>
      <c r="S190" s="15"/>
      <c r="T190" s="15" t="s">
        <v>58</v>
      </c>
      <c r="U190" s="15" t="s">
        <v>159</v>
      </c>
      <c r="V190" s="15" t="s">
        <v>55</v>
      </c>
      <c r="W190" s="40" t="s">
        <v>58</v>
      </c>
    </row>
    <row r="191" spans="2:23" x14ac:dyDescent="0.2">
      <c r="B191" s="20"/>
      <c r="C191" s="15"/>
      <c r="D191" s="15" t="s">
        <v>64</v>
      </c>
      <c r="E191" s="37"/>
      <c r="F191" s="37"/>
      <c r="G191" s="37" t="s">
        <v>58</v>
      </c>
      <c r="H191" s="37"/>
      <c r="I191" s="15"/>
      <c r="J191" s="16">
        <v>1500</v>
      </c>
      <c r="K191" s="15" t="s">
        <v>48</v>
      </c>
      <c r="L191" s="15" t="s">
        <v>49</v>
      </c>
      <c r="M191" s="16">
        <v>0</v>
      </c>
      <c r="N191" s="39" t="s">
        <v>50</v>
      </c>
      <c r="O191" s="92"/>
      <c r="P191" s="39"/>
      <c r="Q191" s="15"/>
      <c r="R191" s="146"/>
      <c r="S191" s="63"/>
      <c r="T191" s="15" t="s">
        <v>58</v>
      </c>
      <c r="U191" s="15" t="s">
        <v>159</v>
      </c>
      <c r="V191" s="15" t="s">
        <v>55</v>
      </c>
      <c r="W191" s="40" t="s">
        <v>58</v>
      </c>
    </row>
    <row r="192" spans="2:23" ht="15" customHeight="1" x14ac:dyDescent="0.2">
      <c r="B192" s="20"/>
      <c r="C192" s="15"/>
      <c r="D192" s="15" t="s">
        <v>71</v>
      </c>
      <c r="E192" s="37"/>
      <c r="F192" s="37"/>
      <c r="G192" s="37" t="s">
        <v>198</v>
      </c>
      <c r="H192" s="37"/>
      <c r="I192" s="15"/>
      <c r="J192" s="16">
        <v>240000</v>
      </c>
      <c r="K192" s="15" t="s">
        <v>73</v>
      </c>
      <c r="L192" s="15" t="s">
        <v>49</v>
      </c>
      <c r="M192" s="16">
        <v>0</v>
      </c>
      <c r="N192" s="39" t="s">
        <v>50</v>
      </c>
      <c r="O192" s="92"/>
      <c r="P192" s="39"/>
      <c r="Q192" s="15"/>
      <c r="R192" s="146"/>
      <c r="S192" s="63"/>
      <c r="T192" s="15" t="s">
        <v>58</v>
      </c>
      <c r="U192" s="15" t="s">
        <v>159</v>
      </c>
      <c r="V192" s="15" t="s">
        <v>55</v>
      </c>
      <c r="W192" s="42" t="s">
        <v>199</v>
      </c>
    </row>
    <row r="193" spans="2:23" x14ac:dyDescent="0.2">
      <c r="B193" s="20"/>
      <c r="C193" s="15"/>
      <c r="D193" s="15" t="s">
        <v>110</v>
      </c>
      <c r="E193" s="37"/>
      <c r="F193" s="37"/>
      <c r="G193" s="37">
        <v>43040</v>
      </c>
      <c r="H193" s="37"/>
      <c r="I193" s="15"/>
      <c r="J193" s="16">
        <v>0</v>
      </c>
      <c r="K193" s="15" t="s">
        <v>48</v>
      </c>
      <c r="L193" s="15" t="s">
        <v>49</v>
      </c>
      <c r="M193" s="17">
        <v>0.68</v>
      </c>
      <c r="N193" s="39" t="s">
        <v>50</v>
      </c>
      <c r="O193" s="92"/>
      <c r="P193" s="39"/>
      <c r="Q193" s="15" t="s">
        <v>111</v>
      </c>
      <c r="R193" s="147"/>
      <c r="S193" s="63"/>
      <c r="T193" s="15" t="s">
        <v>58</v>
      </c>
      <c r="U193" s="15" t="s">
        <v>159</v>
      </c>
      <c r="V193" s="15" t="s">
        <v>55</v>
      </c>
      <c r="W193" s="42"/>
    </row>
    <row r="194" spans="2:23" ht="12.75" customHeight="1" x14ac:dyDescent="0.2">
      <c r="B194" s="43"/>
      <c r="C194" s="44"/>
      <c r="D194" s="44" t="s">
        <v>74</v>
      </c>
      <c r="E194" s="45"/>
      <c r="F194" s="45"/>
      <c r="G194" s="45" t="s">
        <v>58</v>
      </c>
      <c r="H194" s="45"/>
      <c r="I194" s="44"/>
      <c r="J194" s="47" t="s">
        <v>75</v>
      </c>
      <c r="K194" s="44"/>
      <c r="L194" s="44" t="s">
        <v>76</v>
      </c>
      <c r="M194" s="44"/>
      <c r="N194" s="48"/>
      <c r="O194" s="65">
        <v>7.9000000000000001E-2</v>
      </c>
      <c r="P194" s="48" t="s">
        <v>78</v>
      </c>
      <c r="Q194" s="44"/>
      <c r="R194" s="69"/>
      <c r="S194" s="149" t="s">
        <v>200</v>
      </c>
      <c r="T194" s="44" t="s">
        <v>58</v>
      </c>
      <c r="U194" s="44" t="s">
        <v>159</v>
      </c>
      <c r="V194" s="44" t="s">
        <v>79</v>
      </c>
      <c r="W194" s="49" t="s">
        <v>80</v>
      </c>
    </row>
    <row r="195" spans="2:23" x14ac:dyDescent="0.2">
      <c r="B195" s="43"/>
      <c r="C195" s="44"/>
      <c r="D195" s="44" t="s">
        <v>81</v>
      </c>
      <c r="E195" s="45"/>
      <c r="F195" s="45"/>
      <c r="G195" s="45" t="s">
        <v>58</v>
      </c>
      <c r="H195" s="45"/>
      <c r="I195" s="44"/>
      <c r="J195" s="47" t="s">
        <v>58</v>
      </c>
      <c r="K195" s="44"/>
      <c r="L195" s="44" t="s">
        <v>76</v>
      </c>
      <c r="M195" s="44"/>
      <c r="N195" s="48"/>
      <c r="O195" s="65">
        <v>7.9000000000000001E-2</v>
      </c>
      <c r="P195" s="48" t="s">
        <v>78</v>
      </c>
      <c r="Q195" s="44"/>
      <c r="R195" s="69"/>
      <c r="S195" s="150"/>
      <c r="T195" s="44" t="s">
        <v>58</v>
      </c>
      <c r="U195" s="44" t="s">
        <v>159</v>
      </c>
      <c r="V195" s="44" t="s">
        <v>79</v>
      </c>
      <c r="W195" s="49" t="s">
        <v>58</v>
      </c>
    </row>
    <row r="196" spans="2:23" x14ac:dyDescent="0.2">
      <c r="B196" s="43"/>
      <c r="C196" s="44"/>
      <c r="D196" s="44" t="s">
        <v>82</v>
      </c>
      <c r="E196" s="45"/>
      <c r="F196" s="45"/>
      <c r="G196" s="45" t="s">
        <v>58</v>
      </c>
      <c r="H196" s="45"/>
      <c r="I196" s="44"/>
      <c r="J196" s="47" t="s">
        <v>58</v>
      </c>
      <c r="K196" s="44"/>
      <c r="L196" s="44" t="s">
        <v>76</v>
      </c>
      <c r="M196" s="44"/>
      <c r="N196" s="48"/>
      <c r="O196" s="65">
        <v>3.95E-2</v>
      </c>
      <c r="P196" s="48" t="s">
        <v>78</v>
      </c>
      <c r="Q196" s="44"/>
      <c r="R196" s="69"/>
      <c r="S196" s="150"/>
      <c r="T196" s="44" t="s">
        <v>58</v>
      </c>
      <c r="U196" s="44" t="s">
        <v>159</v>
      </c>
      <c r="V196" s="44" t="s">
        <v>79</v>
      </c>
      <c r="W196" s="49" t="s">
        <v>58</v>
      </c>
    </row>
    <row r="197" spans="2:23" x14ac:dyDescent="0.2">
      <c r="B197" s="43"/>
      <c r="C197" s="44"/>
      <c r="D197" s="44" t="s">
        <v>84</v>
      </c>
      <c r="E197" s="45"/>
      <c r="F197" s="45"/>
      <c r="G197" s="45" t="s">
        <v>58</v>
      </c>
      <c r="H197" s="45"/>
      <c r="I197" s="44"/>
      <c r="J197" s="47" t="s">
        <v>58</v>
      </c>
      <c r="K197" s="44"/>
      <c r="L197" s="44" t="s">
        <v>76</v>
      </c>
      <c r="M197" s="44"/>
      <c r="N197" s="48"/>
      <c r="O197" s="65">
        <v>7.9000000000000001E-2</v>
      </c>
      <c r="P197" s="48" t="s">
        <v>78</v>
      </c>
      <c r="Q197" s="44"/>
      <c r="R197" s="69"/>
      <c r="S197" s="150"/>
      <c r="T197" s="44" t="s">
        <v>58</v>
      </c>
      <c r="U197" s="44" t="s">
        <v>159</v>
      </c>
      <c r="V197" s="44" t="s">
        <v>79</v>
      </c>
      <c r="W197" s="49" t="s">
        <v>58</v>
      </c>
    </row>
    <row r="198" spans="2:23" x14ac:dyDescent="0.2">
      <c r="B198" s="43"/>
      <c r="C198" s="44"/>
      <c r="D198" s="44" t="s">
        <v>85</v>
      </c>
      <c r="E198" s="45"/>
      <c r="F198" s="45"/>
      <c r="G198" s="45" t="s">
        <v>58</v>
      </c>
      <c r="H198" s="45"/>
      <c r="I198" s="44"/>
      <c r="J198" s="47" t="s">
        <v>58</v>
      </c>
      <c r="K198" s="44"/>
      <c r="L198" s="44" t="s">
        <v>76</v>
      </c>
      <c r="M198" s="44"/>
      <c r="N198" s="48"/>
      <c r="O198" s="65">
        <v>1.3599999999999999E-2</v>
      </c>
      <c r="P198" s="48" t="s">
        <v>78</v>
      </c>
      <c r="Q198" s="44"/>
      <c r="R198" s="69"/>
      <c r="S198" s="150"/>
      <c r="T198" s="44" t="s">
        <v>58</v>
      </c>
      <c r="U198" s="44" t="s">
        <v>159</v>
      </c>
      <c r="V198" s="44" t="s">
        <v>79</v>
      </c>
      <c r="W198" s="49" t="s">
        <v>58</v>
      </c>
    </row>
    <row r="199" spans="2:23" ht="12.75" customHeight="1" x14ac:dyDescent="0.2">
      <c r="B199" s="43"/>
      <c r="C199" s="44"/>
      <c r="D199" s="44" t="s">
        <v>87</v>
      </c>
      <c r="E199" s="45"/>
      <c r="F199" s="45"/>
      <c r="G199" s="45" t="s">
        <v>58</v>
      </c>
      <c r="H199" s="45"/>
      <c r="I199" s="44"/>
      <c r="J199" s="47" t="s">
        <v>58</v>
      </c>
      <c r="K199" s="44"/>
      <c r="L199" s="44" t="s">
        <v>76</v>
      </c>
      <c r="M199" s="44"/>
      <c r="N199" s="48"/>
      <c r="O199" s="65">
        <v>1.3599999999999999E-2</v>
      </c>
      <c r="P199" s="48" t="s">
        <v>78</v>
      </c>
      <c r="Q199" s="44"/>
      <c r="R199" s="69"/>
      <c r="S199" s="152"/>
      <c r="T199" s="44" t="s">
        <v>58</v>
      </c>
      <c r="U199" s="44" t="s">
        <v>159</v>
      </c>
      <c r="V199" s="44" t="s">
        <v>79</v>
      </c>
      <c r="W199" s="49" t="s">
        <v>58</v>
      </c>
    </row>
    <row r="200" spans="2:23" x14ac:dyDescent="0.2">
      <c r="B200" s="43"/>
      <c r="C200" s="44"/>
      <c r="D200" s="44" t="s">
        <v>88</v>
      </c>
      <c r="E200" s="45"/>
      <c r="F200" s="45"/>
      <c r="G200" s="45" t="s">
        <v>58</v>
      </c>
      <c r="H200" s="45"/>
      <c r="I200" s="44"/>
      <c r="J200" s="47" t="s">
        <v>58</v>
      </c>
      <c r="K200" s="44"/>
      <c r="L200" s="44" t="s">
        <v>76</v>
      </c>
      <c r="M200" s="44"/>
      <c r="N200" s="48"/>
      <c r="O200" s="65" t="s">
        <v>201</v>
      </c>
      <c r="P200" s="48" t="s">
        <v>78</v>
      </c>
      <c r="Q200" s="44"/>
      <c r="R200" s="69"/>
      <c r="S200" s="149" t="s">
        <v>196</v>
      </c>
      <c r="T200" s="44" t="s">
        <v>58</v>
      </c>
      <c r="U200" s="44" t="s">
        <v>159</v>
      </c>
      <c r="V200" s="44" t="s">
        <v>91</v>
      </c>
      <c r="W200" s="71" t="s">
        <v>202</v>
      </c>
    </row>
    <row r="201" spans="2:23" x14ac:dyDescent="0.2">
      <c r="B201" s="43"/>
      <c r="C201" s="44"/>
      <c r="D201" s="44" t="s">
        <v>93</v>
      </c>
      <c r="E201" s="45"/>
      <c r="F201" s="45"/>
      <c r="G201" s="45" t="s">
        <v>58</v>
      </c>
      <c r="H201" s="45"/>
      <c r="I201" s="44"/>
      <c r="J201" s="44" t="s">
        <v>58</v>
      </c>
      <c r="K201" s="44"/>
      <c r="L201" s="44" t="s">
        <v>76</v>
      </c>
      <c r="M201" s="44"/>
      <c r="N201" s="48"/>
      <c r="O201" s="65">
        <v>0.9</v>
      </c>
      <c r="P201" s="48" t="s">
        <v>78</v>
      </c>
      <c r="Q201" s="44"/>
      <c r="R201" s="69"/>
      <c r="S201" s="150"/>
      <c r="T201" s="44" t="s">
        <v>58</v>
      </c>
      <c r="U201" s="44" t="s">
        <v>159</v>
      </c>
      <c r="V201" s="44" t="s">
        <v>91</v>
      </c>
      <c r="W201" s="49"/>
    </row>
    <row r="202" spans="2:23" x14ac:dyDescent="0.2">
      <c r="B202" s="43"/>
      <c r="C202" s="44"/>
      <c r="D202" s="44" t="s">
        <v>95</v>
      </c>
      <c r="E202" s="45"/>
      <c r="F202" s="45"/>
      <c r="G202" s="45" t="s">
        <v>148</v>
      </c>
      <c r="H202" s="45"/>
      <c r="I202" s="44"/>
      <c r="J202" s="44" t="s">
        <v>58</v>
      </c>
      <c r="K202" s="44"/>
      <c r="L202" s="44" t="s">
        <v>76</v>
      </c>
      <c r="M202" s="44"/>
      <c r="N202" s="48"/>
      <c r="O202" s="65" t="s">
        <v>203</v>
      </c>
      <c r="P202" s="48" t="s">
        <v>78</v>
      </c>
      <c r="Q202" s="44"/>
      <c r="R202" s="69"/>
      <c r="S202" s="152"/>
      <c r="T202" s="44" t="s">
        <v>58</v>
      </c>
      <c r="U202" s="44" t="s">
        <v>159</v>
      </c>
      <c r="V202" s="44" t="s">
        <v>91</v>
      </c>
      <c r="W202" s="71" t="s">
        <v>204</v>
      </c>
    </row>
    <row r="203" spans="2:23" x14ac:dyDescent="0.2">
      <c r="B203" s="43"/>
      <c r="C203" s="44"/>
      <c r="D203" s="44" t="s">
        <v>97</v>
      </c>
      <c r="E203" s="45"/>
      <c r="F203" s="45"/>
      <c r="G203" s="45" t="s">
        <v>58</v>
      </c>
      <c r="H203" s="45"/>
      <c r="I203" s="44"/>
      <c r="J203" s="44" t="s">
        <v>58</v>
      </c>
      <c r="K203" s="44"/>
      <c r="L203" s="44" t="s">
        <v>76</v>
      </c>
      <c r="M203" s="44"/>
      <c r="N203" s="48"/>
      <c r="O203" s="65">
        <v>3.6</v>
      </c>
      <c r="P203" s="48" t="s">
        <v>78</v>
      </c>
      <c r="Q203" s="44"/>
      <c r="R203" s="69"/>
      <c r="S203" s="149" t="s">
        <v>200</v>
      </c>
      <c r="T203" s="44" t="s">
        <v>58</v>
      </c>
      <c r="U203" s="44" t="s">
        <v>159</v>
      </c>
      <c r="V203" s="44" t="s">
        <v>91</v>
      </c>
      <c r="W203" s="49"/>
    </row>
    <row r="204" spans="2:23" x14ac:dyDescent="0.2">
      <c r="B204" s="43"/>
      <c r="C204" s="44"/>
      <c r="D204" s="44" t="s">
        <v>99</v>
      </c>
      <c r="E204" s="45"/>
      <c r="F204" s="45"/>
      <c r="G204" s="45" t="s">
        <v>58</v>
      </c>
      <c r="H204" s="45"/>
      <c r="I204" s="44"/>
      <c r="J204" s="44" t="s">
        <v>58</v>
      </c>
      <c r="K204" s="44"/>
      <c r="L204" s="44" t="s">
        <v>76</v>
      </c>
      <c r="M204" s="44"/>
      <c r="N204" s="48"/>
      <c r="O204" s="65">
        <v>10</v>
      </c>
      <c r="P204" s="48" t="s">
        <v>78</v>
      </c>
      <c r="Q204" s="44"/>
      <c r="R204" s="69"/>
      <c r="S204" s="150"/>
      <c r="T204" s="44" t="s">
        <v>58</v>
      </c>
      <c r="U204" s="44" t="s">
        <v>159</v>
      </c>
      <c r="V204" s="44" t="s">
        <v>91</v>
      </c>
      <c r="W204" s="49"/>
    </row>
    <row r="205" spans="2:23" ht="13.5" thickBot="1" x14ac:dyDescent="0.25">
      <c r="B205" s="50"/>
      <c r="C205" s="51"/>
      <c r="D205" s="51" t="s">
        <v>100</v>
      </c>
      <c r="E205" s="52"/>
      <c r="F205" s="52"/>
      <c r="G205" s="52" t="s">
        <v>58</v>
      </c>
      <c r="H205" s="52"/>
      <c r="I205" s="51"/>
      <c r="J205" s="51" t="s">
        <v>58</v>
      </c>
      <c r="K205" s="51"/>
      <c r="L205" s="51" t="s">
        <v>76</v>
      </c>
      <c r="M205" s="51"/>
      <c r="N205" s="54"/>
      <c r="O205" s="72">
        <v>10</v>
      </c>
      <c r="P205" s="54" t="s">
        <v>78</v>
      </c>
      <c r="Q205" s="51"/>
      <c r="R205" s="73"/>
      <c r="S205" s="151"/>
      <c r="T205" s="51" t="s">
        <v>58</v>
      </c>
      <c r="U205" s="51" t="s">
        <v>159</v>
      </c>
      <c r="V205" s="51" t="s">
        <v>91</v>
      </c>
      <c r="W205" s="55"/>
    </row>
    <row r="206" spans="2:23" x14ac:dyDescent="0.2">
      <c r="B206" s="31" t="s">
        <v>43</v>
      </c>
      <c r="C206" s="74" t="s">
        <v>220</v>
      </c>
      <c r="D206" s="32" t="s">
        <v>44</v>
      </c>
      <c r="E206" s="33">
        <v>43440</v>
      </c>
      <c r="F206" s="33">
        <v>44900</v>
      </c>
      <c r="G206" s="33">
        <v>43739</v>
      </c>
      <c r="H206" s="33">
        <v>49309</v>
      </c>
      <c r="I206" s="32" t="s">
        <v>46</v>
      </c>
      <c r="J206" s="56">
        <v>75000</v>
      </c>
      <c r="K206" s="32" t="s">
        <v>48</v>
      </c>
      <c r="L206" s="32" t="s">
        <v>49</v>
      </c>
      <c r="M206" s="34">
        <f>268/365</f>
        <v>0.73424657534246573</v>
      </c>
      <c r="N206" s="35" t="s">
        <v>50</v>
      </c>
      <c r="O206" s="35"/>
      <c r="P206" s="35"/>
      <c r="Q206" s="32" t="s">
        <v>206</v>
      </c>
      <c r="R206" s="145" t="s">
        <v>143</v>
      </c>
      <c r="S206" s="32"/>
      <c r="T206" s="32" t="s">
        <v>53</v>
      </c>
      <c r="U206" s="32" t="s">
        <v>54</v>
      </c>
      <c r="V206" s="32" t="s">
        <v>55</v>
      </c>
      <c r="W206" s="36"/>
    </row>
    <row r="207" spans="2:23" x14ac:dyDescent="0.2">
      <c r="B207" s="20"/>
      <c r="C207" s="15"/>
      <c r="D207" s="38" t="s">
        <v>60</v>
      </c>
      <c r="E207" s="37"/>
      <c r="F207" s="37"/>
      <c r="G207" s="37" t="s">
        <v>58</v>
      </c>
      <c r="H207" s="37"/>
      <c r="I207" s="15"/>
      <c r="J207" s="93">
        <v>75000</v>
      </c>
      <c r="K207" s="38" t="s">
        <v>48</v>
      </c>
      <c r="L207" s="38" t="s">
        <v>49</v>
      </c>
      <c r="M207" s="93">
        <v>0</v>
      </c>
      <c r="N207" s="79" t="s">
        <v>50</v>
      </c>
      <c r="O207" s="79"/>
      <c r="P207" s="79"/>
      <c r="Q207" s="38"/>
      <c r="R207" s="146"/>
      <c r="S207" s="38"/>
      <c r="T207" s="15" t="s">
        <v>58</v>
      </c>
      <c r="U207" s="15" t="s">
        <v>54</v>
      </c>
      <c r="V207" s="38" t="s">
        <v>55</v>
      </c>
      <c r="W207" s="42"/>
    </row>
    <row r="208" spans="2:23" x14ac:dyDescent="0.2">
      <c r="B208" s="20"/>
      <c r="C208" s="15"/>
      <c r="D208" s="15" t="s">
        <v>61</v>
      </c>
      <c r="E208" s="37"/>
      <c r="F208" s="37"/>
      <c r="G208" s="37" t="s">
        <v>58</v>
      </c>
      <c r="H208" s="37"/>
      <c r="I208" s="15"/>
      <c r="J208" s="16">
        <v>18750</v>
      </c>
      <c r="K208" s="15" t="s">
        <v>48</v>
      </c>
      <c r="L208" s="15" t="s">
        <v>49</v>
      </c>
      <c r="M208" s="16">
        <v>0</v>
      </c>
      <c r="N208" s="39" t="s">
        <v>50</v>
      </c>
      <c r="O208" s="39"/>
      <c r="P208" s="39"/>
      <c r="Q208" s="15"/>
      <c r="R208" s="146"/>
      <c r="S208" s="15"/>
      <c r="T208" s="15" t="s">
        <v>58</v>
      </c>
      <c r="U208" s="15" t="s">
        <v>54</v>
      </c>
      <c r="V208" s="15" t="s">
        <v>55</v>
      </c>
      <c r="W208" s="40"/>
    </row>
    <row r="209" spans="1:133" x14ac:dyDescent="0.2">
      <c r="B209" s="20"/>
      <c r="C209" s="15"/>
      <c r="D209" s="15" t="s">
        <v>63</v>
      </c>
      <c r="E209" s="37"/>
      <c r="F209" s="37"/>
      <c r="G209" s="37" t="s">
        <v>58</v>
      </c>
      <c r="H209" s="37"/>
      <c r="I209" s="15"/>
      <c r="J209" s="16">
        <v>18750</v>
      </c>
      <c r="K209" s="15" t="s">
        <v>48</v>
      </c>
      <c r="L209" s="15" t="s">
        <v>49</v>
      </c>
      <c r="M209" s="16">
        <v>0</v>
      </c>
      <c r="N209" s="39" t="s">
        <v>50</v>
      </c>
      <c r="O209" s="39"/>
      <c r="P209" s="39"/>
      <c r="Q209" s="15"/>
      <c r="R209" s="146"/>
      <c r="S209" s="15"/>
      <c r="T209" s="15" t="s">
        <v>58</v>
      </c>
      <c r="U209" s="15" t="s">
        <v>54</v>
      </c>
      <c r="V209" s="15" t="s">
        <v>55</v>
      </c>
      <c r="W209" s="40"/>
    </row>
    <row r="210" spans="1:133" x14ac:dyDescent="0.2">
      <c r="B210" s="20"/>
      <c r="C210" s="15"/>
      <c r="D210" s="15" t="s">
        <v>207</v>
      </c>
      <c r="E210" s="37"/>
      <c r="F210" s="37"/>
      <c r="G210" s="37" t="s">
        <v>58</v>
      </c>
      <c r="H210" s="37"/>
      <c r="I210" s="15"/>
      <c r="J210" s="16">
        <v>75000</v>
      </c>
      <c r="K210" s="15" t="s">
        <v>48</v>
      </c>
      <c r="L210" s="15" t="s">
        <v>49</v>
      </c>
      <c r="M210" s="16">
        <v>0</v>
      </c>
      <c r="N210" s="39" t="s">
        <v>50</v>
      </c>
      <c r="O210" s="39"/>
      <c r="P210" s="39"/>
      <c r="Q210" s="15"/>
      <c r="R210" s="146"/>
      <c r="S210" s="63"/>
      <c r="T210" s="15" t="s">
        <v>58</v>
      </c>
      <c r="U210" s="15" t="s">
        <v>54</v>
      </c>
      <c r="V210" s="15" t="s">
        <v>55</v>
      </c>
      <c r="W210" s="40"/>
    </row>
    <row r="211" spans="1:133" ht="15" customHeight="1" x14ac:dyDescent="0.2">
      <c r="B211" s="20"/>
      <c r="C211" s="15"/>
      <c r="D211" s="15" t="s">
        <v>208</v>
      </c>
      <c r="E211" s="37"/>
      <c r="F211" s="37"/>
      <c r="G211" s="37" t="s">
        <v>58</v>
      </c>
      <c r="H211" s="37"/>
      <c r="I211" s="15"/>
      <c r="J211" s="16">
        <v>18750</v>
      </c>
      <c r="K211" s="15" t="s">
        <v>48</v>
      </c>
      <c r="L211" s="15" t="s">
        <v>49</v>
      </c>
      <c r="M211" s="16">
        <v>0</v>
      </c>
      <c r="N211" s="39" t="s">
        <v>50</v>
      </c>
      <c r="O211" s="39"/>
      <c r="P211" s="39"/>
      <c r="Q211" s="15"/>
      <c r="R211" s="146"/>
      <c r="S211" s="63"/>
      <c r="T211" s="15" t="s">
        <v>58</v>
      </c>
      <c r="U211" s="15" t="s">
        <v>54</v>
      </c>
      <c r="V211" s="15" t="s">
        <v>55</v>
      </c>
      <c r="W211" s="40"/>
    </row>
    <row r="212" spans="1:133" x14ac:dyDescent="0.2">
      <c r="B212" s="20"/>
      <c r="C212" s="15"/>
      <c r="D212" s="15" t="s">
        <v>71</v>
      </c>
      <c r="E212" s="37"/>
      <c r="F212" s="37"/>
      <c r="G212" s="37" t="s">
        <v>209</v>
      </c>
      <c r="H212" s="37"/>
      <c r="I212" s="15"/>
      <c r="J212" s="16">
        <v>3000000</v>
      </c>
      <c r="K212" s="15" t="s">
        <v>73</v>
      </c>
      <c r="L212" s="15" t="s">
        <v>49</v>
      </c>
      <c r="M212" s="16">
        <v>0</v>
      </c>
      <c r="N212" s="39" t="s">
        <v>50</v>
      </c>
      <c r="O212" s="39"/>
      <c r="P212" s="39"/>
      <c r="Q212" s="15"/>
      <c r="R212" s="146"/>
      <c r="S212" s="63"/>
      <c r="T212" s="15" t="s">
        <v>58</v>
      </c>
      <c r="U212" s="15" t="s">
        <v>54</v>
      </c>
      <c r="V212" s="15" t="s">
        <v>55</v>
      </c>
      <c r="W212" s="40" t="s">
        <v>210</v>
      </c>
    </row>
    <row r="213" spans="1:133" ht="12.75" customHeight="1" x14ac:dyDescent="0.2">
      <c r="B213" s="20"/>
      <c r="C213" s="15"/>
      <c r="D213" s="15" t="s">
        <v>57</v>
      </c>
      <c r="E213" s="37"/>
      <c r="F213" s="37"/>
      <c r="G213" s="85">
        <v>43739</v>
      </c>
      <c r="H213" s="37"/>
      <c r="I213" s="15"/>
      <c r="J213" s="16">
        <v>37500</v>
      </c>
      <c r="K213" s="15" t="s">
        <v>48</v>
      </c>
      <c r="L213" s="15" t="s">
        <v>49</v>
      </c>
      <c r="M213" s="17">
        <f>24/365</f>
        <v>6.575342465753424E-2</v>
      </c>
      <c r="N213" s="39" t="s">
        <v>50</v>
      </c>
      <c r="O213" s="39"/>
      <c r="P213" s="39"/>
      <c r="Q213" s="15" t="s">
        <v>211</v>
      </c>
      <c r="R213" s="147"/>
      <c r="S213" s="63"/>
      <c r="T213" s="15" t="s">
        <v>58</v>
      </c>
      <c r="U213" s="15" t="s">
        <v>54</v>
      </c>
      <c r="V213" s="15" t="s">
        <v>55</v>
      </c>
      <c r="W213" s="40"/>
    </row>
    <row r="214" spans="1:133" x14ac:dyDescent="0.2">
      <c r="B214" s="43"/>
      <c r="C214" s="44"/>
      <c r="D214" s="44" t="s">
        <v>74</v>
      </c>
      <c r="E214" s="45"/>
      <c r="F214" s="45"/>
      <c r="G214" s="45" t="s">
        <v>58</v>
      </c>
      <c r="H214" s="45"/>
      <c r="I214" s="44"/>
      <c r="J214" s="47" t="s">
        <v>75</v>
      </c>
      <c r="K214" s="44"/>
      <c r="L214" s="44" t="s">
        <v>76</v>
      </c>
      <c r="M214" s="44"/>
      <c r="N214" s="48"/>
      <c r="O214" s="65">
        <v>8.8499999999999995E-2</v>
      </c>
      <c r="P214" s="48" t="s">
        <v>78</v>
      </c>
      <c r="Q214" s="44"/>
      <c r="R214" s="69"/>
      <c r="S214" s="149" t="s">
        <v>143</v>
      </c>
      <c r="T214" s="44" t="s">
        <v>58</v>
      </c>
      <c r="U214" s="44" t="s">
        <v>54</v>
      </c>
      <c r="V214" s="44" t="s">
        <v>79</v>
      </c>
      <c r="W214" s="49" t="s">
        <v>80</v>
      </c>
    </row>
    <row r="215" spans="1:133" x14ac:dyDescent="0.2">
      <c r="B215" s="43"/>
      <c r="C215" s="44"/>
      <c r="D215" s="44" t="s">
        <v>81</v>
      </c>
      <c r="E215" s="45"/>
      <c r="F215" s="45"/>
      <c r="G215" s="45" t="s">
        <v>58</v>
      </c>
      <c r="H215" s="45"/>
      <c r="I215" s="44"/>
      <c r="J215" s="47" t="s">
        <v>58</v>
      </c>
      <c r="K215" s="44"/>
      <c r="L215" s="44" t="s">
        <v>76</v>
      </c>
      <c r="M215" s="44"/>
      <c r="N215" s="48"/>
      <c r="O215" s="65">
        <v>8.8499999999999995E-2</v>
      </c>
      <c r="P215" s="48" t="s">
        <v>78</v>
      </c>
      <c r="Q215" s="44"/>
      <c r="R215" s="69"/>
      <c r="S215" s="150"/>
      <c r="T215" s="44" t="s">
        <v>58</v>
      </c>
      <c r="U215" s="44" t="s">
        <v>54</v>
      </c>
      <c r="V215" s="44" t="s">
        <v>79</v>
      </c>
      <c r="W215" s="49" t="s">
        <v>58</v>
      </c>
    </row>
    <row r="216" spans="1:133" x14ac:dyDescent="0.2">
      <c r="B216" s="43"/>
      <c r="C216" s="44"/>
      <c r="D216" s="44" t="s">
        <v>212</v>
      </c>
      <c r="E216" s="45"/>
      <c r="F216" s="45"/>
      <c r="G216" s="45" t="s">
        <v>58</v>
      </c>
      <c r="H216" s="45"/>
      <c r="I216" s="44"/>
      <c r="J216" s="47" t="s">
        <v>58</v>
      </c>
      <c r="K216" s="44"/>
      <c r="L216" s="44" t="s">
        <v>76</v>
      </c>
      <c r="M216" s="44"/>
      <c r="N216" s="48"/>
      <c r="O216" s="65">
        <v>8.8499999999999995E-2</v>
      </c>
      <c r="P216" s="48" t="s">
        <v>78</v>
      </c>
      <c r="Q216" s="44"/>
      <c r="R216" s="69"/>
      <c r="S216" s="150"/>
      <c r="T216" s="44" t="s">
        <v>58</v>
      </c>
      <c r="U216" s="44" t="s">
        <v>54</v>
      </c>
      <c r="V216" s="44" t="s">
        <v>79</v>
      </c>
      <c r="W216" s="49" t="s">
        <v>58</v>
      </c>
    </row>
    <row r="217" spans="1:133" x14ac:dyDescent="0.2">
      <c r="B217" s="43"/>
      <c r="C217" s="44"/>
      <c r="D217" s="44" t="s">
        <v>82</v>
      </c>
      <c r="E217" s="45"/>
      <c r="F217" s="45"/>
      <c r="G217" s="45" t="s">
        <v>58</v>
      </c>
      <c r="H217" s="45"/>
      <c r="I217" s="44"/>
      <c r="J217" s="47" t="s">
        <v>58</v>
      </c>
      <c r="K217" s="44"/>
      <c r="L217" s="44" t="s">
        <v>76</v>
      </c>
      <c r="M217" s="44"/>
      <c r="N217" s="48"/>
      <c r="O217" s="65">
        <v>4.4200000000000003E-2</v>
      </c>
      <c r="P217" s="48" t="s">
        <v>78</v>
      </c>
      <c r="Q217" s="44"/>
      <c r="R217" s="69"/>
      <c r="S217" s="150"/>
      <c r="T217" s="44" t="s">
        <v>58</v>
      </c>
      <c r="U217" s="44" t="s">
        <v>54</v>
      </c>
      <c r="V217" s="44" t="s">
        <v>79</v>
      </c>
      <c r="W217" s="49" t="s">
        <v>58</v>
      </c>
    </row>
    <row r="218" spans="1:133" s="18" customFormat="1" ht="12.75" customHeight="1" x14ac:dyDescent="0.2">
      <c r="A218" s="2"/>
      <c r="B218" s="43"/>
      <c r="C218" s="44"/>
      <c r="D218" s="44" t="s">
        <v>84</v>
      </c>
      <c r="E218" s="45"/>
      <c r="F218" s="45"/>
      <c r="G218" s="45" t="s">
        <v>58</v>
      </c>
      <c r="H218" s="45"/>
      <c r="I218" s="44"/>
      <c r="J218" s="47" t="s">
        <v>58</v>
      </c>
      <c r="K218" s="44"/>
      <c r="L218" s="44" t="s">
        <v>76</v>
      </c>
      <c r="M218" s="44"/>
      <c r="N218" s="48"/>
      <c r="O218" s="65">
        <v>8.8499999999999995E-2</v>
      </c>
      <c r="P218" s="48" t="s">
        <v>78</v>
      </c>
      <c r="Q218" s="44"/>
      <c r="R218" s="69"/>
      <c r="S218" s="150"/>
      <c r="T218" s="44" t="s">
        <v>58</v>
      </c>
      <c r="U218" s="44" t="s">
        <v>54</v>
      </c>
      <c r="V218" s="44" t="s">
        <v>79</v>
      </c>
      <c r="W218" s="49" t="s">
        <v>58</v>
      </c>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row>
    <row r="219" spans="1:133" s="18" customFormat="1" x14ac:dyDescent="0.2">
      <c r="A219" s="2"/>
      <c r="B219" s="43"/>
      <c r="C219" s="44"/>
      <c r="D219" s="44" t="s">
        <v>213</v>
      </c>
      <c r="E219" s="45"/>
      <c r="F219" s="45"/>
      <c r="G219" s="45" t="s">
        <v>58</v>
      </c>
      <c r="H219" s="45"/>
      <c r="I219" s="44"/>
      <c r="J219" s="47" t="s">
        <v>58</v>
      </c>
      <c r="K219" s="44"/>
      <c r="L219" s="44" t="s">
        <v>76</v>
      </c>
      <c r="M219" s="44"/>
      <c r="N219" s="48"/>
      <c r="O219" s="65">
        <v>4.4200000000000003E-2</v>
      </c>
      <c r="P219" s="48" t="s">
        <v>78</v>
      </c>
      <c r="Q219" s="44"/>
      <c r="R219" s="69"/>
      <c r="S219" s="150"/>
      <c r="T219" s="44" t="s">
        <v>58</v>
      </c>
      <c r="U219" s="44" t="s">
        <v>54</v>
      </c>
      <c r="V219" s="44" t="s">
        <v>79</v>
      </c>
      <c r="W219" s="49" t="s">
        <v>58</v>
      </c>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row>
    <row r="220" spans="1:133" s="18" customFormat="1" x14ac:dyDescent="0.2">
      <c r="A220" s="2"/>
      <c r="B220" s="43"/>
      <c r="C220" s="44"/>
      <c r="D220" s="44" t="s">
        <v>214</v>
      </c>
      <c r="E220" s="45"/>
      <c r="F220" s="45"/>
      <c r="G220" s="45" t="s">
        <v>58</v>
      </c>
      <c r="H220" s="45"/>
      <c r="I220" s="44"/>
      <c r="J220" s="47" t="s">
        <v>58</v>
      </c>
      <c r="K220" s="44"/>
      <c r="L220" s="44" t="s">
        <v>76</v>
      </c>
      <c r="M220" s="44"/>
      <c r="N220" s="48"/>
      <c r="O220" s="65">
        <v>4.4200000000000003E-2</v>
      </c>
      <c r="P220" s="48" t="s">
        <v>78</v>
      </c>
      <c r="Q220" s="44"/>
      <c r="R220" s="69"/>
      <c r="S220" s="150"/>
      <c r="T220" s="44" t="s">
        <v>58</v>
      </c>
      <c r="U220" s="44" t="s">
        <v>54</v>
      </c>
      <c r="V220" s="44" t="s">
        <v>79</v>
      </c>
      <c r="W220" s="49" t="s">
        <v>58</v>
      </c>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row>
    <row r="221" spans="1:133" s="18" customFormat="1" x14ac:dyDescent="0.2">
      <c r="A221" s="2"/>
      <c r="B221" s="43"/>
      <c r="C221" s="44"/>
      <c r="D221" s="44" t="s">
        <v>215</v>
      </c>
      <c r="E221" s="45"/>
      <c r="F221" s="45"/>
      <c r="G221" s="45" t="s">
        <v>58</v>
      </c>
      <c r="H221" s="45"/>
      <c r="I221" s="44"/>
      <c r="J221" s="47" t="s">
        <v>58</v>
      </c>
      <c r="K221" s="44"/>
      <c r="L221" s="44" t="s">
        <v>76</v>
      </c>
      <c r="M221" s="44"/>
      <c r="N221" s="48"/>
      <c r="O221" s="65">
        <v>4.4200000000000003E-2</v>
      </c>
      <c r="P221" s="48" t="s">
        <v>78</v>
      </c>
      <c r="Q221" s="44"/>
      <c r="R221" s="69"/>
      <c r="S221" s="150"/>
      <c r="T221" s="44" t="s">
        <v>58</v>
      </c>
      <c r="U221" s="44" t="s">
        <v>54</v>
      </c>
      <c r="V221" s="44" t="s">
        <v>79</v>
      </c>
      <c r="W221" s="49" t="s">
        <v>58</v>
      </c>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row>
    <row r="222" spans="1:133" s="18" customFormat="1" x14ac:dyDescent="0.2">
      <c r="A222" s="2"/>
      <c r="B222" s="43"/>
      <c r="C222" s="44"/>
      <c r="D222" s="44" t="s">
        <v>216</v>
      </c>
      <c r="E222" s="45"/>
      <c r="F222" s="45"/>
      <c r="G222" s="45" t="s">
        <v>58</v>
      </c>
      <c r="H222" s="45"/>
      <c r="I222" s="44"/>
      <c r="J222" s="47" t="s">
        <v>58</v>
      </c>
      <c r="K222" s="44"/>
      <c r="L222" s="44" t="s">
        <v>76</v>
      </c>
      <c r="M222" s="44"/>
      <c r="N222" s="48"/>
      <c r="O222" s="65">
        <v>4.4200000000000003E-2</v>
      </c>
      <c r="P222" s="48" t="s">
        <v>78</v>
      </c>
      <c r="Q222" s="44"/>
      <c r="R222" s="69"/>
      <c r="S222" s="150"/>
      <c r="T222" s="44" t="s">
        <v>58</v>
      </c>
      <c r="U222" s="44" t="s">
        <v>54</v>
      </c>
      <c r="V222" s="44" t="s">
        <v>79</v>
      </c>
      <c r="W222" s="49" t="s">
        <v>58</v>
      </c>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row>
    <row r="223" spans="1:133" s="18" customFormat="1" x14ac:dyDescent="0.2">
      <c r="A223" s="2"/>
      <c r="B223" s="43"/>
      <c r="C223" s="44"/>
      <c r="D223" s="44" t="s">
        <v>217</v>
      </c>
      <c r="E223" s="45"/>
      <c r="F223" s="45"/>
      <c r="G223" s="45" t="s">
        <v>58</v>
      </c>
      <c r="H223" s="45"/>
      <c r="I223" s="44"/>
      <c r="J223" s="47" t="s">
        <v>58</v>
      </c>
      <c r="K223" s="44"/>
      <c r="L223" s="44" t="s">
        <v>76</v>
      </c>
      <c r="M223" s="44"/>
      <c r="N223" s="48"/>
      <c r="O223" s="65">
        <v>4.4200000000000003E-2</v>
      </c>
      <c r="P223" s="48" t="s">
        <v>78</v>
      </c>
      <c r="Q223" s="44"/>
      <c r="R223" s="69"/>
      <c r="S223" s="150"/>
      <c r="T223" s="44" t="s">
        <v>58</v>
      </c>
      <c r="U223" s="44" t="s">
        <v>54</v>
      </c>
      <c r="V223" s="44" t="s">
        <v>79</v>
      </c>
      <c r="W223" s="49" t="s">
        <v>58</v>
      </c>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row>
    <row r="224" spans="1:133" s="18" customFormat="1" x14ac:dyDescent="0.2">
      <c r="A224" s="2"/>
      <c r="B224" s="43"/>
      <c r="C224" s="44"/>
      <c r="D224" s="44" t="s">
        <v>88</v>
      </c>
      <c r="E224" s="45"/>
      <c r="F224" s="45"/>
      <c r="G224" s="45" t="s">
        <v>209</v>
      </c>
      <c r="H224" s="45"/>
      <c r="I224" s="44"/>
      <c r="J224" s="47" t="s">
        <v>58</v>
      </c>
      <c r="K224" s="44"/>
      <c r="L224" s="44" t="s">
        <v>76</v>
      </c>
      <c r="M224" s="44"/>
      <c r="N224" s="48"/>
      <c r="O224" s="65">
        <v>0.92</v>
      </c>
      <c r="P224" s="48" t="s">
        <v>78</v>
      </c>
      <c r="Q224" s="44"/>
      <c r="R224" s="69"/>
      <c r="S224" s="150"/>
      <c r="T224" s="44" t="s">
        <v>58</v>
      </c>
      <c r="U224" s="44" t="s">
        <v>54</v>
      </c>
      <c r="V224" s="44" t="s">
        <v>91</v>
      </c>
      <c r="W224" s="49" t="s">
        <v>210</v>
      </c>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row>
    <row r="225" spans="1:133" s="18" customFormat="1" x14ac:dyDescent="0.2">
      <c r="A225" s="2"/>
      <c r="B225" s="43"/>
      <c r="C225" s="44"/>
      <c r="D225" s="44" t="s">
        <v>93</v>
      </c>
      <c r="E225" s="45"/>
      <c r="F225" s="45"/>
      <c r="G225" s="46">
        <v>43739</v>
      </c>
      <c r="H225" s="45"/>
      <c r="I225" s="44"/>
      <c r="J225" s="44" t="s">
        <v>58</v>
      </c>
      <c r="K225" s="44"/>
      <c r="L225" s="44" t="s">
        <v>76</v>
      </c>
      <c r="M225" s="44"/>
      <c r="N225" s="48"/>
      <c r="O225" s="65">
        <v>0.92</v>
      </c>
      <c r="P225" s="48" t="s">
        <v>78</v>
      </c>
      <c r="Q225" s="44"/>
      <c r="R225" s="69"/>
      <c r="S225" s="150"/>
      <c r="T225" s="44" t="s">
        <v>58</v>
      </c>
      <c r="U225" s="44" t="s">
        <v>54</v>
      </c>
      <c r="V225" s="44" t="s">
        <v>91</v>
      </c>
      <c r="W225" s="49"/>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row>
    <row r="226" spans="1:133" s="18" customFormat="1" x14ac:dyDescent="0.2">
      <c r="A226" s="2"/>
      <c r="B226" s="43"/>
      <c r="C226" s="44"/>
      <c r="D226" s="44" t="s">
        <v>95</v>
      </c>
      <c r="E226" s="45"/>
      <c r="F226" s="45"/>
      <c r="G226" s="45" t="s">
        <v>58</v>
      </c>
      <c r="H226" s="45"/>
      <c r="I226" s="44"/>
      <c r="J226" s="44" t="s">
        <v>58</v>
      </c>
      <c r="K226" s="44"/>
      <c r="L226" s="44" t="s">
        <v>76</v>
      </c>
      <c r="M226" s="44"/>
      <c r="N226" s="48"/>
      <c r="O226" s="65">
        <v>1.83</v>
      </c>
      <c r="P226" s="48" t="s">
        <v>78</v>
      </c>
      <c r="Q226" s="44"/>
      <c r="R226" s="69"/>
      <c r="S226" s="150"/>
      <c r="T226" s="44" t="s">
        <v>58</v>
      </c>
      <c r="U226" s="44" t="s">
        <v>54</v>
      </c>
      <c r="V226" s="44" t="s">
        <v>91</v>
      </c>
      <c r="W226" s="49"/>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row>
    <row r="227" spans="1:133" s="18" customFormat="1" x14ac:dyDescent="0.2">
      <c r="A227" s="2"/>
      <c r="B227" s="43"/>
      <c r="C227" s="44"/>
      <c r="D227" s="44" t="s">
        <v>218</v>
      </c>
      <c r="E227" s="45"/>
      <c r="F227" s="45"/>
      <c r="G227" s="45" t="s">
        <v>58</v>
      </c>
      <c r="H227" s="45"/>
      <c r="I227" s="44"/>
      <c r="J227" s="44" t="s">
        <v>58</v>
      </c>
      <c r="K227" s="44"/>
      <c r="L227" s="44" t="s">
        <v>76</v>
      </c>
      <c r="M227" s="44"/>
      <c r="N227" s="48"/>
      <c r="O227" s="65">
        <v>0.92</v>
      </c>
      <c r="P227" s="48" t="s">
        <v>78</v>
      </c>
      <c r="Q227" s="44"/>
      <c r="R227" s="69"/>
      <c r="S227" s="150"/>
      <c r="T227" s="44" t="s">
        <v>58</v>
      </c>
      <c r="U227" s="44" t="s">
        <v>54</v>
      </c>
      <c r="V227" s="44" t="s">
        <v>91</v>
      </c>
      <c r="W227" s="49"/>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row>
    <row r="228" spans="1:133" s="18" customFormat="1" x14ac:dyDescent="0.2">
      <c r="A228" s="2"/>
      <c r="B228" s="43"/>
      <c r="C228" s="44"/>
      <c r="D228" s="44" t="s">
        <v>97</v>
      </c>
      <c r="E228" s="45"/>
      <c r="F228" s="45"/>
      <c r="G228" s="45" t="s">
        <v>58</v>
      </c>
      <c r="H228" s="45"/>
      <c r="I228" s="44"/>
      <c r="J228" s="44" t="s">
        <v>58</v>
      </c>
      <c r="K228" s="44"/>
      <c r="L228" s="44" t="s">
        <v>76</v>
      </c>
      <c r="M228" s="44"/>
      <c r="N228" s="48"/>
      <c r="O228" s="65">
        <v>3.67</v>
      </c>
      <c r="P228" s="48" t="s">
        <v>78</v>
      </c>
      <c r="Q228" s="44"/>
      <c r="R228" s="69"/>
      <c r="S228" s="150"/>
      <c r="T228" s="44" t="s">
        <v>58</v>
      </c>
      <c r="U228" s="44" t="s">
        <v>54</v>
      </c>
      <c r="V228" s="44" t="s">
        <v>91</v>
      </c>
      <c r="W228" s="49"/>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row>
    <row r="229" spans="1:133" s="18" customFormat="1" x14ac:dyDescent="0.2">
      <c r="A229" s="2"/>
      <c r="B229" s="43"/>
      <c r="C229" s="44"/>
      <c r="D229" s="44" t="s">
        <v>99</v>
      </c>
      <c r="E229" s="45"/>
      <c r="F229" s="45"/>
      <c r="G229" s="45" t="s">
        <v>58</v>
      </c>
      <c r="H229" s="45"/>
      <c r="I229" s="44"/>
      <c r="J229" s="44" t="s">
        <v>58</v>
      </c>
      <c r="K229" s="44"/>
      <c r="L229" s="44" t="s">
        <v>76</v>
      </c>
      <c r="M229" s="44"/>
      <c r="N229" s="48"/>
      <c r="O229" s="65">
        <v>10.18</v>
      </c>
      <c r="P229" s="48" t="s">
        <v>78</v>
      </c>
      <c r="Q229" s="44"/>
      <c r="R229" s="69"/>
      <c r="S229" s="150"/>
      <c r="T229" s="44" t="s">
        <v>58</v>
      </c>
      <c r="U229" s="44" t="s">
        <v>54</v>
      </c>
      <c r="V229" s="44" t="s">
        <v>91</v>
      </c>
      <c r="W229" s="49"/>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row>
    <row r="230" spans="1:133" ht="15" customHeight="1" x14ac:dyDescent="0.2">
      <c r="B230" s="43"/>
      <c r="C230" s="44"/>
      <c r="D230" s="44" t="s">
        <v>100</v>
      </c>
      <c r="E230" s="45"/>
      <c r="F230" s="45"/>
      <c r="G230" s="45" t="s">
        <v>58</v>
      </c>
      <c r="H230" s="45"/>
      <c r="I230" s="44"/>
      <c r="J230" s="44" t="s">
        <v>58</v>
      </c>
      <c r="K230" s="44"/>
      <c r="L230" s="44" t="s">
        <v>76</v>
      </c>
      <c r="M230" s="44"/>
      <c r="N230" s="48"/>
      <c r="O230" s="65">
        <v>10.18</v>
      </c>
      <c r="P230" s="48" t="s">
        <v>78</v>
      </c>
      <c r="Q230" s="44"/>
      <c r="R230" s="69"/>
      <c r="S230" s="150"/>
      <c r="T230" s="44" t="s">
        <v>58</v>
      </c>
      <c r="U230" s="44" t="s">
        <v>54</v>
      </c>
      <c r="V230" s="44" t="s">
        <v>91</v>
      </c>
      <c r="W230" s="49"/>
    </row>
    <row r="231" spans="1:133" ht="13.5" thickBot="1" x14ac:dyDescent="0.25">
      <c r="B231" s="50"/>
      <c r="C231" s="51"/>
      <c r="D231" s="51" t="s">
        <v>219</v>
      </c>
      <c r="E231" s="52"/>
      <c r="F231" s="52"/>
      <c r="G231" s="52" t="s">
        <v>58</v>
      </c>
      <c r="H231" s="52"/>
      <c r="I231" s="51"/>
      <c r="J231" s="51" t="s">
        <v>58</v>
      </c>
      <c r="K231" s="51"/>
      <c r="L231" s="51" t="s">
        <v>76</v>
      </c>
      <c r="M231" s="51"/>
      <c r="N231" s="54"/>
      <c r="O231" s="72">
        <v>10.18</v>
      </c>
      <c r="P231" s="54" t="s">
        <v>78</v>
      </c>
      <c r="Q231" s="51"/>
      <c r="R231" s="73"/>
      <c r="S231" s="151"/>
      <c r="T231" s="51" t="s">
        <v>58</v>
      </c>
      <c r="U231" s="51" t="s">
        <v>54</v>
      </c>
      <c r="V231" s="51" t="s">
        <v>91</v>
      </c>
      <c r="W231" s="55"/>
    </row>
    <row r="232" spans="1:133" ht="12.75" customHeight="1" x14ac:dyDescent="0.2">
      <c r="B232" s="31" t="s">
        <v>43</v>
      </c>
      <c r="C232" s="74" t="s">
        <v>223</v>
      </c>
      <c r="D232" s="32" t="s">
        <v>44</v>
      </c>
      <c r="E232" s="33">
        <v>45223</v>
      </c>
      <c r="F232" s="33" t="s">
        <v>157</v>
      </c>
      <c r="G232" s="33">
        <v>45224</v>
      </c>
      <c r="H232" s="33">
        <v>45657</v>
      </c>
      <c r="I232" s="32" t="s">
        <v>46</v>
      </c>
      <c r="J232" s="56">
        <v>4000</v>
      </c>
      <c r="K232" s="32" t="s">
        <v>48</v>
      </c>
      <c r="L232" s="32" t="s">
        <v>49</v>
      </c>
      <c r="M232" s="34">
        <f>450/365</f>
        <v>1.2328767123287672</v>
      </c>
      <c r="N232" s="35" t="s">
        <v>50</v>
      </c>
      <c r="O232" s="57"/>
      <c r="P232" s="35"/>
      <c r="Q232" s="32" t="s">
        <v>221</v>
      </c>
      <c r="R232" s="145" t="s">
        <v>222</v>
      </c>
      <c r="S232" s="32"/>
      <c r="T232" s="32" t="s">
        <v>53</v>
      </c>
      <c r="U232" s="32" t="s">
        <v>159</v>
      </c>
      <c r="V232" s="32" t="s">
        <v>55</v>
      </c>
      <c r="W232" s="36"/>
    </row>
    <row r="233" spans="1:133" x14ac:dyDescent="0.2">
      <c r="B233" s="20"/>
      <c r="C233" s="15"/>
      <c r="D233" s="15" t="s">
        <v>63</v>
      </c>
      <c r="E233" s="37"/>
      <c r="F233" s="37"/>
      <c r="G233" s="37"/>
      <c r="H233" s="37"/>
      <c r="I233" s="15"/>
      <c r="J233" s="16">
        <v>1000</v>
      </c>
      <c r="K233" s="15" t="s">
        <v>48</v>
      </c>
      <c r="L233" s="15" t="s">
        <v>49</v>
      </c>
      <c r="M233" s="16">
        <v>0</v>
      </c>
      <c r="N233" s="39" t="s">
        <v>50</v>
      </c>
      <c r="O233" s="19"/>
      <c r="P233" s="39"/>
      <c r="Q233" s="15"/>
      <c r="R233" s="147"/>
      <c r="S233" s="15"/>
      <c r="T233" s="15" t="s">
        <v>58</v>
      </c>
      <c r="U233" s="15" t="s">
        <v>159</v>
      </c>
      <c r="V233" s="15" t="s">
        <v>55</v>
      </c>
      <c r="W233" s="40"/>
    </row>
    <row r="234" spans="1:133" x14ac:dyDescent="0.2">
      <c r="B234" s="20"/>
      <c r="C234" s="15"/>
      <c r="D234" s="15" t="s">
        <v>60</v>
      </c>
      <c r="E234" s="37"/>
      <c r="F234" s="37"/>
      <c r="G234" s="37"/>
      <c r="H234" s="37"/>
      <c r="I234" s="15"/>
      <c r="J234" s="16">
        <v>4000</v>
      </c>
      <c r="K234" s="15" t="s">
        <v>48</v>
      </c>
      <c r="L234" s="15" t="s">
        <v>49</v>
      </c>
      <c r="M234" s="16">
        <v>0</v>
      </c>
      <c r="N234" s="39" t="s">
        <v>50</v>
      </c>
      <c r="O234" s="19"/>
      <c r="P234" s="39"/>
      <c r="Q234" s="15"/>
      <c r="R234" s="147"/>
      <c r="S234" s="63"/>
      <c r="T234" s="15" t="s">
        <v>58</v>
      </c>
      <c r="U234" s="15" t="s">
        <v>159</v>
      </c>
      <c r="V234" s="15" t="s">
        <v>55</v>
      </c>
      <c r="W234" s="40"/>
    </row>
    <row r="235" spans="1:133" x14ac:dyDescent="0.2">
      <c r="B235" s="20"/>
      <c r="C235" s="15"/>
      <c r="D235" s="15" t="s">
        <v>61</v>
      </c>
      <c r="E235" s="37"/>
      <c r="F235" s="37"/>
      <c r="G235" s="37"/>
      <c r="H235" s="37"/>
      <c r="I235" s="15"/>
      <c r="J235" s="16">
        <v>1000</v>
      </c>
      <c r="K235" s="15" t="s">
        <v>48</v>
      </c>
      <c r="L235" s="15" t="s">
        <v>49</v>
      </c>
      <c r="M235" s="16">
        <v>0</v>
      </c>
      <c r="N235" s="39" t="s">
        <v>50</v>
      </c>
      <c r="O235" s="19"/>
      <c r="P235" s="39"/>
      <c r="Q235" s="15"/>
      <c r="R235" s="147"/>
      <c r="S235" s="63"/>
      <c r="T235" s="15" t="s">
        <v>58</v>
      </c>
      <c r="U235" s="15" t="s">
        <v>159</v>
      </c>
      <c r="V235" s="15" t="s">
        <v>55</v>
      </c>
      <c r="W235" s="40"/>
    </row>
    <row r="236" spans="1:133" x14ac:dyDescent="0.2">
      <c r="B236" s="20"/>
      <c r="C236" s="15"/>
      <c r="D236" s="15" t="s">
        <v>71</v>
      </c>
      <c r="E236" s="37"/>
      <c r="F236" s="37"/>
      <c r="G236" s="37"/>
      <c r="H236" s="37"/>
      <c r="I236" s="15"/>
      <c r="J236" s="16">
        <v>160000</v>
      </c>
      <c r="K236" s="15" t="s">
        <v>73</v>
      </c>
      <c r="L236" s="15" t="s">
        <v>49</v>
      </c>
      <c r="M236" s="81">
        <v>0</v>
      </c>
      <c r="N236" s="39" t="s">
        <v>50</v>
      </c>
      <c r="O236" s="19"/>
      <c r="P236" s="39"/>
      <c r="Q236" s="15"/>
      <c r="R236" s="147"/>
      <c r="S236" s="63"/>
      <c r="T236" s="15" t="s">
        <v>58</v>
      </c>
      <c r="U236" s="15" t="s">
        <v>159</v>
      </c>
      <c r="V236" s="15" t="s">
        <v>55</v>
      </c>
      <c r="W236" s="40"/>
    </row>
    <row r="237" spans="1:133" s="18" customFormat="1" ht="12.75" customHeight="1" x14ac:dyDescent="0.2">
      <c r="A237" s="2"/>
      <c r="B237" s="43"/>
      <c r="C237" s="44"/>
      <c r="D237" s="44" t="s">
        <v>74</v>
      </c>
      <c r="E237" s="45"/>
      <c r="F237" s="45"/>
      <c r="G237" s="45"/>
      <c r="H237" s="45"/>
      <c r="I237" s="44"/>
      <c r="J237" s="47" t="s">
        <v>75</v>
      </c>
      <c r="K237" s="44"/>
      <c r="L237" s="44" t="s">
        <v>76</v>
      </c>
      <c r="M237" s="47"/>
      <c r="N237" s="48"/>
      <c r="O237" s="48">
        <v>0.10390000000000001</v>
      </c>
      <c r="P237" s="48" t="s">
        <v>78</v>
      </c>
      <c r="Q237" s="44"/>
      <c r="R237" s="94"/>
      <c r="S237" s="149" t="s">
        <v>222</v>
      </c>
      <c r="T237" s="44" t="s">
        <v>58</v>
      </c>
      <c r="U237" s="44" t="s">
        <v>159</v>
      </c>
      <c r="V237" s="44" t="s">
        <v>79</v>
      </c>
      <c r="W237" s="49" t="s">
        <v>80</v>
      </c>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row>
    <row r="238" spans="1:133" s="18" customFormat="1" x14ac:dyDescent="0.2">
      <c r="A238" s="2"/>
      <c r="B238" s="43"/>
      <c r="C238" s="44"/>
      <c r="D238" s="44" t="s">
        <v>81</v>
      </c>
      <c r="E238" s="45"/>
      <c r="F238" s="45"/>
      <c r="G238" s="45"/>
      <c r="H238" s="45"/>
      <c r="I238" s="44"/>
      <c r="J238" s="47" t="s">
        <v>58</v>
      </c>
      <c r="K238" s="44"/>
      <c r="L238" s="44" t="s">
        <v>76</v>
      </c>
      <c r="M238" s="47"/>
      <c r="N238" s="48"/>
      <c r="O238" s="48">
        <v>0.10390000000000001</v>
      </c>
      <c r="P238" s="48" t="s">
        <v>78</v>
      </c>
      <c r="Q238" s="44"/>
      <c r="R238" s="94"/>
      <c r="S238" s="150"/>
      <c r="T238" s="44" t="s">
        <v>58</v>
      </c>
      <c r="U238" s="44" t="s">
        <v>159</v>
      </c>
      <c r="V238" s="44" t="s">
        <v>79</v>
      </c>
      <c r="W238" s="49" t="s">
        <v>58</v>
      </c>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row>
    <row r="239" spans="1:133" s="18" customFormat="1" x14ac:dyDescent="0.2">
      <c r="A239" s="2"/>
      <c r="B239" s="43"/>
      <c r="C239" s="44"/>
      <c r="D239" s="44" t="s">
        <v>82</v>
      </c>
      <c r="E239" s="45"/>
      <c r="F239" s="45"/>
      <c r="G239" s="45"/>
      <c r="H239" s="45"/>
      <c r="I239" s="44"/>
      <c r="J239" s="47" t="s">
        <v>58</v>
      </c>
      <c r="K239" s="44"/>
      <c r="L239" s="44" t="s">
        <v>76</v>
      </c>
      <c r="M239" s="47"/>
      <c r="N239" s="48"/>
      <c r="O239" s="48">
        <v>5.1900000000000002E-2</v>
      </c>
      <c r="P239" s="48" t="s">
        <v>78</v>
      </c>
      <c r="Q239" s="44"/>
      <c r="R239" s="94"/>
      <c r="S239" s="150"/>
      <c r="T239" s="44" t="s">
        <v>58</v>
      </c>
      <c r="U239" s="44" t="s">
        <v>159</v>
      </c>
      <c r="V239" s="44" t="s">
        <v>79</v>
      </c>
      <c r="W239" s="49" t="s">
        <v>58</v>
      </c>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row>
    <row r="240" spans="1:133" s="18" customFormat="1" x14ac:dyDescent="0.2">
      <c r="A240" s="2"/>
      <c r="B240" s="43"/>
      <c r="C240" s="44"/>
      <c r="D240" s="44" t="s">
        <v>84</v>
      </c>
      <c r="E240" s="45"/>
      <c r="F240" s="45"/>
      <c r="G240" s="45"/>
      <c r="H240" s="45"/>
      <c r="I240" s="44"/>
      <c r="J240" s="47" t="s">
        <v>58</v>
      </c>
      <c r="K240" s="44"/>
      <c r="L240" s="44" t="s">
        <v>76</v>
      </c>
      <c r="M240" s="47"/>
      <c r="N240" s="48"/>
      <c r="O240" s="48">
        <v>0.10390000000000001</v>
      </c>
      <c r="P240" s="48" t="s">
        <v>78</v>
      </c>
      <c r="Q240" s="44"/>
      <c r="R240" s="94"/>
      <c r="S240" s="150"/>
      <c r="T240" s="44" t="s">
        <v>58</v>
      </c>
      <c r="U240" s="44" t="s">
        <v>159</v>
      </c>
      <c r="V240" s="44" t="s">
        <v>79</v>
      </c>
      <c r="W240" s="49" t="s">
        <v>58</v>
      </c>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row>
    <row r="241" spans="1:133" s="18" customFormat="1" x14ac:dyDescent="0.2">
      <c r="A241" s="2"/>
      <c r="B241" s="43"/>
      <c r="C241" s="44"/>
      <c r="D241" s="44" t="s">
        <v>85</v>
      </c>
      <c r="E241" s="45"/>
      <c r="F241" s="45"/>
      <c r="G241" s="45"/>
      <c r="H241" s="45"/>
      <c r="I241" s="44"/>
      <c r="J241" s="47" t="s">
        <v>58</v>
      </c>
      <c r="K241" s="44"/>
      <c r="L241" s="44" t="s">
        <v>76</v>
      </c>
      <c r="M241" s="47"/>
      <c r="N241" s="48"/>
      <c r="O241" s="48">
        <v>5.1900000000000002E-2</v>
      </c>
      <c r="P241" s="48" t="s">
        <v>78</v>
      </c>
      <c r="Q241" s="44"/>
      <c r="R241" s="94"/>
      <c r="S241" s="150"/>
      <c r="T241" s="44" t="s">
        <v>58</v>
      </c>
      <c r="U241" s="44" t="s">
        <v>159</v>
      </c>
      <c r="V241" s="44" t="s">
        <v>79</v>
      </c>
      <c r="W241" s="49" t="s">
        <v>58</v>
      </c>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row>
    <row r="242" spans="1:133" s="18" customFormat="1" x14ac:dyDescent="0.2">
      <c r="A242" s="2"/>
      <c r="B242" s="43"/>
      <c r="C242" s="44"/>
      <c r="D242" s="44" t="s">
        <v>87</v>
      </c>
      <c r="E242" s="45"/>
      <c r="F242" s="45"/>
      <c r="G242" s="45"/>
      <c r="H242" s="45"/>
      <c r="I242" s="44"/>
      <c r="J242" s="47" t="s">
        <v>58</v>
      </c>
      <c r="K242" s="44"/>
      <c r="L242" s="44" t="s">
        <v>76</v>
      </c>
      <c r="M242" s="47"/>
      <c r="N242" s="48"/>
      <c r="O242" s="48">
        <v>5.1900000000000002E-2</v>
      </c>
      <c r="P242" s="48" t="s">
        <v>78</v>
      </c>
      <c r="Q242" s="44"/>
      <c r="R242" s="94"/>
      <c r="S242" s="150"/>
      <c r="T242" s="44" t="s">
        <v>58</v>
      </c>
      <c r="U242" s="44" t="s">
        <v>159</v>
      </c>
      <c r="V242" s="44" t="s">
        <v>79</v>
      </c>
      <c r="W242" s="49" t="s">
        <v>58</v>
      </c>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row>
    <row r="243" spans="1:133" s="18" customFormat="1" x14ac:dyDescent="0.2">
      <c r="A243" s="2"/>
      <c r="B243" s="43"/>
      <c r="C243" s="44"/>
      <c r="D243" s="44" t="s">
        <v>88</v>
      </c>
      <c r="E243" s="45"/>
      <c r="F243" s="45"/>
      <c r="G243" s="45"/>
      <c r="H243" s="45"/>
      <c r="I243" s="44"/>
      <c r="J243" s="47" t="s">
        <v>58</v>
      </c>
      <c r="K243" s="44"/>
      <c r="L243" s="44" t="s">
        <v>76</v>
      </c>
      <c r="M243" s="47"/>
      <c r="N243" s="48"/>
      <c r="O243" s="48">
        <v>1.0633999999999999</v>
      </c>
      <c r="P243" s="48" t="s">
        <v>78</v>
      </c>
      <c r="Q243" s="44"/>
      <c r="R243" s="94"/>
      <c r="S243" s="150"/>
      <c r="T243" s="44" t="s">
        <v>58</v>
      </c>
      <c r="U243" s="44" t="s">
        <v>159</v>
      </c>
      <c r="V243" s="44" t="s">
        <v>91</v>
      </c>
      <c r="W243" s="49"/>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row>
    <row r="244" spans="1:133" s="18" customFormat="1" x14ac:dyDescent="0.2">
      <c r="A244" s="2"/>
      <c r="B244" s="43"/>
      <c r="C244" s="44"/>
      <c r="D244" s="44" t="s">
        <v>93</v>
      </c>
      <c r="E244" s="45"/>
      <c r="F244" s="45"/>
      <c r="G244" s="45"/>
      <c r="H244" s="45"/>
      <c r="I244" s="44"/>
      <c r="J244" s="47" t="s">
        <v>58</v>
      </c>
      <c r="K244" s="44"/>
      <c r="L244" s="44" t="s">
        <v>76</v>
      </c>
      <c r="M244" s="47"/>
      <c r="N244" s="48"/>
      <c r="O244" s="48">
        <v>1.0633999999999999</v>
      </c>
      <c r="P244" s="48" t="s">
        <v>78</v>
      </c>
      <c r="Q244" s="44"/>
      <c r="R244" s="94"/>
      <c r="S244" s="150"/>
      <c r="T244" s="44" t="s">
        <v>58</v>
      </c>
      <c r="U244" s="44" t="s">
        <v>159</v>
      </c>
      <c r="V244" s="44" t="s">
        <v>91</v>
      </c>
      <c r="W244" s="49"/>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row>
    <row r="245" spans="1:133" s="18" customFormat="1" x14ac:dyDescent="0.2">
      <c r="A245" s="2"/>
      <c r="B245" s="43"/>
      <c r="C245" s="44"/>
      <c r="D245" s="44" t="s">
        <v>95</v>
      </c>
      <c r="E245" s="45"/>
      <c r="F245" s="45"/>
      <c r="G245" s="45"/>
      <c r="H245" s="45"/>
      <c r="I245" s="44"/>
      <c r="J245" s="47" t="s">
        <v>58</v>
      </c>
      <c r="K245" s="44"/>
      <c r="L245" s="44" t="s">
        <v>76</v>
      </c>
      <c r="M245" s="47"/>
      <c r="N245" s="48"/>
      <c r="O245" s="48">
        <f>O244*2</f>
        <v>2.1267999999999998</v>
      </c>
      <c r="P245" s="48" t="s">
        <v>78</v>
      </c>
      <c r="Q245" s="44"/>
      <c r="R245" s="94"/>
      <c r="S245" s="150"/>
      <c r="T245" s="44" t="s">
        <v>58</v>
      </c>
      <c r="U245" s="44" t="s">
        <v>159</v>
      </c>
      <c r="V245" s="44" t="s">
        <v>91</v>
      </c>
      <c r="W245" s="49"/>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row>
    <row r="246" spans="1:133" s="18" customFormat="1" x14ac:dyDescent="0.2">
      <c r="A246" s="2"/>
      <c r="B246" s="43"/>
      <c r="C246" s="44"/>
      <c r="D246" s="44" t="s">
        <v>97</v>
      </c>
      <c r="E246" s="45"/>
      <c r="F246" s="45"/>
      <c r="G246" s="45"/>
      <c r="H246" s="45"/>
      <c r="I246" s="44"/>
      <c r="J246" s="47" t="s">
        <v>58</v>
      </c>
      <c r="K246" s="44"/>
      <c r="L246" s="44" t="s">
        <v>76</v>
      </c>
      <c r="M246" s="47"/>
      <c r="N246" s="48"/>
      <c r="O246" s="48">
        <v>4.2309999999999999</v>
      </c>
      <c r="P246" s="48" t="s">
        <v>78</v>
      </c>
      <c r="Q246" s="44"/>
      <c r="R246" s="94"/>
      <c r="S246" s="150"/>
      <c r="T246" s="44" t="s">
        <v>58</v>
      </c>
      <c r="U246" s="44" t="s">
        <v>159</v>
      </c>
      <c r="V246" s="44" t="s">
        <v>91</v>
      </c>
      <c r="W246" s="49"/>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row>
    <row r="247" spans="1:133" s="18" customFormat="1" x14ac:dyDescent="0.2">
      <c r="A247" s="2"/>
      <c r="B247" s="43"/>
      <c r="C247" s="44"/>
      <c r="D247" s="44" t="s">
        <v>99</v>
      </c>
      <c r="E247" s="45"/>
      <c r="F247" s="45"/>
      <c r="G247" s="45"/>
      <c r="H247" s="45"/>
      <c r="I247" s="44"/>
      <c r="J247" s="47" t="s">
        <v>58</v>
      </c>
      <c r="K247" s="44"/>
      <c r="L247" s="44" t="s">
        <v>76</v>
      </c>
      <c r="M247" s="47"/>
      <c r="N247" s="48"/>
      <c r="O247" s="48">
        <v>11.731299999999999</v>
      </c>
      <c r="P247" s="48" t="s">
        <v>78</v>
      </c>
      <c r="Q247" s="44"/>
      <c r="R247" s="94"/>
      <c r="S247" s="150"/>
      <c r="T247" s="44" t="s">
        <v>58</v>
      </c>
      <c r="U247" s="44" t="s">
        <v>159</v>
      </c>
      <c r="V247" s="44" t="s">
        <v>91</v>
      </c>
      <c r="W247" s="49"/>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row>
    <row r="248" spans="1:133" s="18" customFormat="1" ht="13.5" thickBot="1" x14ac:dyDescent="0.25">
      <c r="A248" s="2"/>
      <c r="B248" s="50"/>
      <c r="C248" s="51"/>
      <c r="D248" s="51" t="s">
        <v>100</v>
      </c>
      <c r="E248" s="52"/>
      <c r="F248" s="52"/>
      <c r="G248" s="52"/>
      <c r="H248" s="52"/>
      <c r="I248" s="51"/>
      <c r="J248" s="53" t="s">
        <v>58</v>
      </c>
      <c r="K248" s="51"/>
      <c r="L248" s="51" t="s">
        <v>76</v>
      </c>
      <c r="M248" s="53"/>
      <c r="N248" s="54"/>
      <c r="O248" s="54">
        <v>11.731299999999999</v>
      </c>
      <c r="P248" s="54" t="s">
        <v>78</v>
      </c>
      <c r="Q248" s="51"/>
      <c r="R248" s="83"/>
      <c r="S248" s="151"/>
      <c r="T248" s="51" t="s">
        <v>58</v>
      </c>
      <c r="U248" s="51" t="s">
        <v>159</v>
      </c>
      <c r="V248" s="51" t="s">
        <v>91</v>
      </c>
      <c r="W248" s="55"/>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row>
    <row r="249" spans="1:133" x14ac:dyDescent="0.2">
      <c r="B249" s="31" t="s">
        <v>43</v>
      </c>
      <c r="C249" s="74" t="s">
        <v>232</v>
      </c>
      <c r="D249" s="32" t="s">
        <v>44</v>
      </c>
      <c r="E249" s="33">
        <v>44824</v>
      </c>
      <c r="F249" s="33">
        <v>44950</v>
      </c>
      <c r="G249" s="33">
        <v>44927</v>
      </c>
      <c r="H249" s="33">
        <v>46387</v>
      </c>
      <c r="I249" s="32" t="s">
        <v>46</v>
      </c>
      <c r="J249" s="56">
        <v>8000</v>
      </c>
      <c r="K249" s="32" t="s">
        <v>48</v>
      </c>
      <c r="L249" s="32" t="s">
        <v>49</v>
      </c>
      <c r="M249" s="34">
        <f>346.75/365</f>
        <v>0.95</v>
      </c>
      <c r="N249" s="35" t="s">
        <v>50</v>
      </c>
      <c r="O249" s="35"/>
      <c r="P249" s="35"/>
      <c r="Q249" s="32" t="s">
        <v>224</v>
      </c>
      <c r="R249" s="145" t="s">
        <v>225</v>
      </c>
      <c r="S249" s="32"/>
      <c r="T249" s="32" t="s">
        <v>53</v>
      </c>
      <c r="U249" s="32" t="s">
        <v>54</v>
      </c>
      <c r="V249" s="32" t="s">
        <v>55</v>
      </c>
      <c r="W249" s="95"/>
    </row>
    <row r="250" spans="1:133" x14ac:dyDescent="0.2">
      <c r="B250" s="20"/>
      <c r="C250" s="15"/>
      <c r="D250" s="38" t="s">
        <v>60</v>
      </c>
      <c r="E250" s="37"/>
      <c r="F250" s="37"/>
      <c r="G250" s="37" t="s">
        <v>58</v>
      </c>
      <c r="H250" s="37" t="s">
        <v>58</v>
      </c>
      <c r="I250" s="15"/>
      <c r="J250" s="93">
        <v>8000</v>
      </c>
      <c r="K250" s="38" t="s">
        <v>48</v>
      </c>
      <c r="L250" s="38" t="s">
        <v>49</v>
      </c>
      <c r="M250" s="93">
        <v>0</v>
      </c>
      <c r="N250" s="79" t="s">
        <v>50</v>
      </c>
      <c r="O250" s="79"/>
      <c r="P250" s="79"/>
      <c r="Q250" s="38"/>
      <c r="R250" s="146"/>
      <c r="S250" s="38"/>
      <c r="T250" s="15" t="s">
        <v>58</v>
      </c>
      <c r="U250" s="15" t="s">
        <v>54</v>
      </c>
      <c r="V250" s="38" t="s">
        <v>55</v>
      </c>
      <c r="W250" s="99"/>
    </row>
    <row r="251" spans="1:133" x14ac:dyDescent="0.2">
      <c r="B251" s="20"/>
      <c r="C251" s="15"/>
      <c r="D251" s="15" t="s">
        <v>61</v>
      </c>
      <c r="E251" s="37"/>
      <c r="F251" s="37"/>
      <c r="G251" s="37" t="s">
        <v>58</v>
      </c>
      <c r="H251" s="37" t="s">
        <v>58</v>
      </c>
      <c r="I251" s="15"/>
      <c r="J251" s="16">
        <v>2000</v>
      </c>
      <c r="K251" s="15" t="s">
        <v>48</v>
      </c>
      <c r="L251" s="15" t="s">
        <v>49</v>
      </c>
      <c r="M251" s="16">
        <v>0</v>
      </c>
      <c r="N251" s="39" t="s">
        <v>50</v>
      </c>
      <c r="O251" s="39"/>
      <c r="P251" s="39"/>
      <c r="Q251" s="15"/>
      <c r="R251" s="146"/>
      <c r="S251" s="15"/>
      <c r="T251" s="15" t="s">
        <v>58</v>
      </c>
      <c r="U251" s="15" t="s">
        <v>54</v>
      </c>
      <c r="V251" s="15" t="s">
        <v>55</v>
      </c>
      <c r="W251" s="96"/>
    </row>
    <row r="252" spans="1:133" x14ac:dyDescent="0.2">
      <c r="B252" s="20"/>
      <c r="C252" s="15"/>
      <c r="D252" s="15" t="s">
        <v>63</v>
      </c>
      <c r="E252" s="37"/>
      <c r="F252" s="37"/>
      <c r="G252" s="37" t="s">
        <v>58</v>
      </c>
      <c r="H252" s="37" t="s">
        <v>58</v>
      </c>
      <c r="I252" s="15"/>
      <c r="J252" s="16">
        <v>2000</v>
      </c>
      <c r="K252" s="15" t="s">
        <v>48</v>
      </c>
      <c r="L252" s="15" t="s">
        <v>49</v>
      </c>
      <c r="M252" s="16">
        <v>0</v>
      </c>
      <c r="N252" s="39" t="s">
        <v>50</v>
      </c>
      <c r="O252" s="39"/>
      <c r="P252" s="39"/>
      <c r="Q252" s="15"/>
      <c r="R252" s="146"/>
      <c r="S252" s="15"/>
      <c r="T252" s="15" t="s">
        <v>58</v>
      </c>
      <c r="U252" s="15" t="s">
        <v>54</v>
      </c>
      <c r="V252" s="15" t="s">
        <v>55</v>
      </c>
      <c r="W252" s="96"/>
    </row>
    <row r="253" spans="1:133" x14ac:dyDescent="0.2">
      <c r="B253" s="20"/>
      <c r="C253" s="15"/>
      <c r="D253" s="15" t="s">
        <v>57</v>
      </c>
      <c r="E253" s="37"/>
      <c r="F253" s="37"/>
      <c r="G253" s="37" t="s">
        <v>58</v>
      </c>
      <c r="H253" s="37" t="s">
        <v>58</v>
      </c>
      <c r="I253" s="15"/>
      <c r="J253" s="16">
        <v>4000</v>
      </c>
      <c r="K253" s="15" t="s">
        <v>48</v>
      </c>
      <c r="L253" s="15" t="s">
        <v>49</v>
      </c>
      <c r="M253" s="16">
        <v>0</v>
      </c>
      <c r="N253" s="39" t="s">
        <v>50</v>
      </c>
      <c r="O253" s="39"/>
      <c r="P253" s="39"/>
      <c r="Q253" s="15"/>
      <c r="R253" s="146"/>
      <c r="S253" s="63"/>
      <c r="T253" s="15" t="s">
        <v>58</v>
      </c>
      <c r="U253" s="15" t="s">
        <v>54</v>
      </c>
      <c r="V253" s="15" t="s">
        <v>55</v>
      </c>
      <c r="W253" s="96"/>
    </row>
    <row r="254" spans="1:133" x14ac:dyDescent="0.2">
      <c r="B254" s="20"/>
      <c r="C254" s="15"/>
      <c r="D254" s="15" t="s">
        <v>64</v>
      </c>
      <c r="E254" s="37"/>
      <c r="F254" s="37"/>
      <c r="G254" s="37" t="s">
        <v>58</v>
      </c>
      <c r="H254" s="37" t="s">
        <v>58</v>
      </c>
      <c r="I254" s="15"/>
      <c r="J254" s="16">
        <v>2000</v>
      </c>
      <c r="K254" s="15" t="s">
        <v>48</v>
      </c>
      <c r="L254" s="15" t="s">
        <v>49</v>
      </c>
      <c r="M254" s="16">
        <v>0</v>
      </c>
      <c r="N254" s="39" t="s">
        <v>50</v>
      </c>
      <c r="O254" s="39"/>
      <c r="P254" s="39"/>
      <c r="Q254" s="15"/>
      <c r="R254" s="146"/>
      <c r="S254" s="63"/>
      <c r="T254" s="15" t="s">
        <v>58</v>
      </c>
      <c r="U254" s="15" t="s">
        <v>54</v>
      </c>
      <c r="V254" s="15" t="s">
        <v>55</v>
      </c>
      <c r="W254" s="96"/>
    </row>
    <row r="255" spans="1:133" x14ac:dyDescent="0.2">
      <c r="B255" s="20"/>
      <c r="C255" s="15"/>
      <c r="D255" s="15" t="s">
        <v>71</v>
      </c>
      <c r="E255" s="37"/>
      <c r="F255" s="37"/>
      <c r="G255" s="37" t="s">
        <v>148</v>
      </c>
      <c r="H255" s="37" t="s">
        <v>58</v>
      </c>
      <c r="I255" s="15"/>
      <c r="J255" s="16">
        <v>320000</v>
      </c>
      <c r="K255" s="15" t="s">
        <v>73</v>
      </c>
      <c r="L255" s="15" t="s">
        <v>49</v>
      </c>
      <c r="M255" s="16">
        <v>0</v>
      </c>
      <c r="N255" s="39" t="s">
        <v>50</v>
      </c>
      <c r="O255" s="39"/>
      <c r="P255" s="39"/>
      <c r="Q255" s="15"/>
      <c r="R255" s="146"/>
      <c r="S255" s="63"/>
      <c r="T255" s="15" t="s">
        <v>58</v>
      </c>
      <c r="U255" s="15" t="s">
        <v>54</v>
      </c>
      <c r="V255" s="15" t="s">
        <v>55</v>
      </c>
      <c r="W255" s="40" t="s">
        <v>226</v>
      </c>
    </row>
    <row r="256" spans="1:133" x14ac:dyDescent="0.2">
      <c r="B256" s="20"/>
      <c r="C256" s="15"/>
      <c r="D256" s="15" t="s">
        <v>227</v>
      </c>
      <c r="E256" s="37"/>
      <c r="F256" s="37"/>
      <c r="G256" s="37">
        <v>44937</v>
      </c>
      <c r="H256" s="37">
        <v>45301</v>
      </c>
      <c r="I256" s="15"/>
      <c r="J256" s="16">
        <v>80000</v>
      </c>
      <c r="K256" s="15" t="s">
        <v>73</v>
      </c>
      <c r="L256" s="15" t="s">
        <v>49</v>
      </c>
      <c r="M256" s="16">
        <v>0</v>
      </c>
      <c r="N256" s="39" t="s">
        <v>50</v>
      </c>
      <c r="O256" s="39"/>
      <c r="P256" s="39"/>
      <c r="Q256" s="15"/>
      <c r="R256" s="147"/>
      <c r="S256" s="63"/>
      <c r="T256" s="15" t="s">
        <v>58</v>
      </c>
      <c r="U256" s="15" t="s">
        <v>54</v>
      </c>
      <c r="V256" s="15" t="s">
        <v>79</v>
      </c>
      <c r="W256" s="41" t="s">
        <v>228</v>
      </c>
    </row>
    <row r="257" spans="2:23" x14ac:dyDescent="0.2">
      <c r="B257" s="43"/>
      <c r="C257" s="44"/>
      <c r="D257" s="44" t="s">
        <v>74</v>
      </c>
      <c r="E257" s="45"/>
      <c r="F257" s="45"/>
      <c r="G257" s="45">
        <v>44825</v>
      </c>
      <c r="H257" s="45">
        <v>46387</v>
      </c>
      <c r="I257" s="44"/>
      <c r="J257" s="47" t="s">
        <v>75</v>
      </c>
      <c r="K257" s="44"/>
      <c r="L257" s="44" t="s">
        <v>76</v>
      </c>
      <c r="M257" s="44"/>
      <c r="N257" s="48"/>
      <c r="O257" s="65">
        <v>9.6799999999999997E-2</v>
      </c>
      <c r="P257" s="48" t="s">
        <v>78</v>
      </c>
      <c r="Q257" s="44"/>
      <c r="R257" s="69"/>
      <c r="S257" s="149" t="s">
        <v>225</v>
      </c>
      <c r="T257" s="44" t="s">
        <v>58</v>
      </c>
      <c r="U257" s="44" t="s">
        <v>54</v>
      </c>
      <c r="V257" s="44" t="s">
        <v>79</v>
      </c>
      <c r="W257" s="49" t="s">
        <v>80</v>
      </c>
    </row>
    <row r="258" spans="2:23" x14ac:dyDescent="0.2">
      <c r="B258" s="43"/>
      <c r="C258" s="44"/>
      <c r="D258" s="44" t="s">
        <v>81</v>
      </c>
      <c r="E258" s="45"/>
      <c r="F258" s="45"/>
      <c r="G258" s="45" t="s">
        <v>58</v>
      </c>
      <c r="H258" s="45" t="s">
        <v>58</v>
      </c>
      <c r="I258" s="44"/>
      <c r="J258" s="47" t="s">
        <v>58</v>
      </c>
      <c r="K258" s="44"/>
      <c r="L258" s="44" t="s">
        <v>76</v>
      </c>
      <c r="M258" s="44"/>
      <c r="N258" s="48"/>
      <c r="O258" s="65">
        <v>9.6799999999999997E-2</v>
      </c>
      <c r="P258" s="48" t="s">
        <v>78</v>
      </c>
      <c r="Q258" s="44"/>
      <c r="R258" s="69"/>
      <c r="S258" s="150"/>
      <c r="T258" s="44" t="s">
        <v>58</v>
      </c>
      <c r="U258" s="44" t="s">
        <v>54</v>
      </c>
      <c r="V258" s="44" t="s">
        <v>79</v>
      </c>
      <c r="W258" s="49" t="s">
        <v>58</v>
      </c>
    </row>
    <row r="259" spans="2:23" ht="12.75" customHeight="1" x14ac:dyDescent="0.2">
      <c r="B259" s="43"/>
      <c r="C259" s="44"/>
      <c r="D259" s="44" t="s">
        <v>82</v>
      </c>
      <c r="E259" s="45"/>
      <c r="F259" s="45"/>
      <c r="G259" s="45" t="s">
        <v>58</v>
      </c>
      <c r="H259" s="45" t="s">
        <v>58</v>
      </c>
      <c r="I259" s="44"/>
      <c r="J259" s="47" t="s">
        <v>58</v>
      </c>
      <c r="K259" s="44"/>
      <c r="L259" s="44" t="s">
        <v>76</v>
      </c>
      <c r="M259" s="44"/>
      <c r="N259" s="48"/>
      <c r="O259" s="65">
        <v>4.8399999999999999E-2</v>
      </c>
      <c r="P259" s="48" t="s">
        <v>78</v>
      </c>
      <c r="Q259" s="44"/>
      <c r="R259" s="69"/>
      <c r="S259" s="150"/>
      <c r="T259" s="44" t="s">
        <v>58</v>
      </c>
      <c r="U259" s="44" t="s">
        <v>54</v>
      </c>
      <c r="V259" s="44" t="s">
        <v>79</v>
      </c>
      <c r="W259" s="49" t="s">
        <v>58</v>
      </c>
    </row>
    <row r="260" spans="2:23" x14ac:dyDescent="0.2">
      <c r="B260" s="43"/>
      <c r="C260" s="44"/>
      <c r="D260" s="44" t="s">
        <v>84</v>
      </c>
      <c r="E260" s="45"/>
      <c r="F260" s="45"/>
      <c r="G260" s="45" t="s">
        <v>58</v>
      </c>
      <c r="H260" s="45" t="s">
        <v>58</v>
      </c>
      <c r="I260" s="44"/>
      <c r="J260" s="47" t="s">
        <v>58</v>
      </c>
      <c r="K260" s="44"/>
      <c r="L260" s="44" t="s">
        <v>76</v>
      </c>
      <c r="M260" s="44"/>
      <c r="N260" s="48"/>
      <c r="O260" s="65">
        <v>9.6799999999999997E-2</v>
      </c>
      <c r="P260" s="48" t="s">
        <v>78</v>
      </c>
      <c r="Q260" s="44"/>
      <c r="R260" s="69"/>
      <c r="S260" s="150"/>
      <c r="T260" s="44" t="s">
        <v>58</v>
      </c>
      <c r="U260" s="44" t="s">
        <v>54</v>
      </c>
      <c r="V260" s="44" t="s">
        <v>79</v>
      </c>
      <c r="W260" s="49" t="s">
        <v>58</v>
      </c>
    </row>
    <row r="261" spans="2:23" x14ac:dyDescent="0.2">
      <c r="B261" s="43"/>
      <c r="C261" s="44"/>
      <c r="D261" s="44" t="s">
        <v>85</v>
      </c>
      <c r="E261" s="45"/>
      <c r="F261" s="45"/>
      <c r="G261" s="45" t="s">
        <v>58</v>
      </c>
      <c r="H261" s="45" t="s">
        <v>58</v>
      </c>
      <c r="I261" s="44"/>
      <c r="J261" s="47" t="s">
        <v>58</v>
      </c>
      <c r="K261" s="44"/>
      <c r="L261" s="44" t="s">
        <v>76</v>
      </c>
      <c r="M261" s="44"/>
      <c r="N261" s="48"/>
      <c r="O261" s="65">
        <v>4.8399999999999999E-2</v>
      </c>
      <c r="P261" s="48" t="s">
        <v>78</v>
      </c>
      <c r="Q261" s="44"/>
      <c r="R261" s="69"/>
      <c r="S261" s="150"/>
      <c r="T261" s="44" t="s">
        <v>58</v>
      </c>
      <c r="U261" s="44" t="s">
        <v>54</v>
      </c>
      <c r="V261" s="44" t="s">
        <v>79</v>
      </c>
      <c r="W261" s="49" t="s">
        <v>58</v>
      </c>
    </row>
    <row r="262" spans="2:23" x14ac:dyDescent="0.2">
      <c r="B262" s="43"/>
      <c r="C262" s="44"/>
      <c r="D262" s="44" t="s">
        <v>87</v>
      </c>
      <c r="E262" s="45"/>
      <c r="F262" s="45"/>
      <c r="G262" s="45" t="s">
        <v>58</v>
      </c>
      <c r="H262" s="45" t="s">
        <v>58</v>
      </c>
      <c r="I262" s="44"/>
      <c r="J262" s="47" t="s">
        <v>58</v>
      </c>
      <c r="K262" s="44"/>
      <c r="L262" s="44" t="s">
        <v>76</v>
      </c>
      <c r="M262" s="44"/>
      <c r="N262" s="48"/>
      <c r="O262" s="65">
        <v>4.8399999999999999E-2</v>
      </c>
      <c r="P262" s="48" t="s">
        <v>78</v>
      </c>
      <c r="Q262" s="44"/>
      <c r="R262" s="69"/>
      <c r="S262" s="150"/>
      <c r="T262" s="44" t="s">
        <v>58</v>
      </c>
      <c r="U262" s="44" t="s">
        <v>54</v>
      </c>
      <c r="V262" s="44" t="s">
        <v>79</v>
      </c>
      <c r="W262" s="49" t="s">
        <v>58</v>
      </c>
    </row>
    <row r="263" spans="2:23" ht="38.25" x14ac:dyDescent="0.2">
      <c r="B263" s="43"/>
      <c r="C263" s="44"/>
      <c r="D263" s="44" t="s">
        <v>88</v>
      </c>
      <c r="E263" s="45"/>
      <c r="F263" s="45"/>
      <c r="G263" s="45" t="s">
        <v>58</v>
      </c>
      <c r="H263" s="45">
        <v>45291</v>
      </c>
      <c r="I263" s="44"/>
      <c r="J263" s="47" t="s">
        <v>58</v>
      </c>
      <c r="K263" s="44"/>
      <c r="L263" s="44" t="s">
        <v>76</v>
      </c>
      <c r="M263" s="44"/>
      <c r="N263" s="48"/>
      <c r="O263" s="65" t="s">
        <v>229</v>
      </c>
      <c r="P263" s="48" t="s">
        <v>78</v>
      </c>
      <c r="Q263" s="44"/>
      <c r="R263" s="69"/>
      <c r="S263" s="150"/>
      <c r="T263" s="44" t="s">
        <v>58</v>
      </c>
      <c r="U263" s="44" t="s">
        <v>54</v>
      </c>
      <c r="V263" s="44" t="s">
        <v>91</v>
      </c>
      <c r="W263" s="71" t="s">
        <v>230</v>
      </c>
    </row>
    <row r="264" spans="2:23" ht="38.25" x14ac:dyDescent="0.2">
      <c r="B264" s="43"/>
      <c r="C264" s="44"/>
      <c r="D264" s="44" t="s">
        <v>88</v>
      </c>
      <c r="E264" s="45"/>
      <c r="F264" s="45"/>
      <c r="G264" s="45">
        <v>45292</v>
      </c>
      <c r="H264" s="45">
        <v>46387</v>
      </c>
      <c r="I264" s="44"/>
      <c r="J264" s="47" t="s">
        <v>58</v>
      </c>
      <c r="K264" s="44"/>
      <c r="L264" s="44" t="s">
        <v>76</v>
      </c>
      <c r="M264" s="44"/>
      <c r="N264" s="48"/>
      <c r="O264" s="65" t="s">
        <v>229</v>
      </c>
      <c r="P264" s="48" t="s">
        <v>78</v>
      </c>
      <c r="Q264" s="44"/>
      <c r="R264" s="69"/>
      <c r="S264" s="150"/>
      <c r="T264" s="44" t="s">
        <v>58</v>
      </c>
      <c r="U264" s="44" t="s">
        <v>54</v>
      </c>
      <c r="V264" s="44" t="s">
        <v>91</v>
      </c>
      <c r="W264" s="71" t="s">
        <v>231</v>
      </c>
    </row>
    <row r="265" spans="2:23" x14ac:dyDescent="0.2">
      <c r="B265" s="43"/>
      <c r="C265" s="44"/>
      <c r="D265" s="44" t="s">
        <v>93</v>
      </c>
      <c r="E265" s="45"/>
      <c r="F265" s="45"/>
      <c r="G265" s="45">
        <v>44825</v>
      </c>
      <c r="H265" s="45" t="s">
        <v>58</v>
      </c>
      <c r="I265" s="44"/>
      <c r="J265" s="44" t="s">
        <v>58</v>
      </c>
      <c r="K265" s="44"/>
      <c r="L265" s="44" t="s">
        <v>76</v>
      </c>
      <c r="M265" s="44"/>
      <c r="N265" s="48"/>
      <c r="O265" s="65">
        <v>0.99129999999999996</v>
      </c>
      <c r="P265" s="48" t="s">
        <v>78</v>
      </c>
      <c r="Q265" s="44"/>
      <c r="R265" s="69"/>
      <c r="S265" s="150"/>
      <c r="T265" s="44" t="s">
        <v>58</v>
      </c>
      <c r="U265" s="44" t="s">
        <v>54</v>
      </c>
      <c r="V265" s="44" t="s">
        <v>91</v>
      </c>
      <c r="W265" s="97"/>
    </row>
    <row r="266" spans="2:23" x14ac:dyDescent="0.2">
      <c r="B266" s="43"/>
      <c r="C266" s="44"/>
      <c r="D266" s="44" t="s">
        <v>95</v>
      </c>
      <c r="E266" s="45"/>
      <c r="F266" s="45"/>
      <c r="G266" s="45" t="s">
        <v>58</v>
      </c>
      <c r="H266" s="45" t="s">
        <v>58</v>
      </c>
      <c r="I266" s="44"/>
      <c r="J266" s="44" t="s">
        <v>58</v>
      </c>
      <c r="K266" s="44"/>
      <c r="L266" s="44" t="s">
        <v>76</v>
      </c>
      <c r="M266" s="44"/>
      <c r="N266" s="48"/>
      <c r="O266" s="65">
        <f>O265*2</f>
        <v>1.9825999999999999</v>
      </c>
      <c r="P266" s="48" t="s">
        <v>78</v>
      </c>
      <c r="Q266" s="44"/>
      <c r="R266" s="69"/>
      <c r="S266" s="150"/>
      <c r="T266" s="44" t="s">
        <v>58</v>
      </c>
      <c r="U266" s="44" t="s">
        <v>54</v>
      </c>
      <c r="V266" s="44" t="s">
        <v>91</v>
      </c>
      <c r="W266" s="97"/>
    </row>
    <row r="267" spans="2:23" x14ac:dyDescent="0.2">
      <c r="B267" s="43"/>
      <c r="C267" s="44"/>
      <c r="D267" s="44" t="s">
        <v>97</v>
      </c>
      <c r="E267" s="45"/>
      <c r="F267" s="45"/>
      <c r="G267" s="45" t="s">
        <v>58</v>
      </c>
      <c r="H267" s="45" t="s">
        <v>58</v>
      </c>
      <c r="I267" s="44"/>
      <c r="J267" s="44" t="s">
        <v>58</v>
      </c>
      <c r="K267" s="44"/>
      <c r="L267" s="44" t="s">
        <v>76</v>
      </c>
      <c r="M267" s="44"/>
      <c r="N267" s="48"/>
      <c r="O267" s="65">
        <v>3.9443000000000001</v>
      </c>
      <c r="P267" s="48" t="s">
        <v>78</v>
      </c>
      <c r="Q267" s="44"/>
      <c r="R267" s="69"/>
      <c r="S267" s="150"/>
      <c r="T267" s="44" t="s">
        <v>58</v>
      </c>
      <c r="U267" s="44" t="s">
        <v>54</v>
      </c>
      <c r="V267" s="44" t="s">
        <v>91</v>
      </c>
      <c r="W267" s="97"/>
    </row>
    <row r="268" spans="2:23" x14ac:dyDescent="0.2">
      <c r="B268" s="43"/>
      <c r="C268" s="44"/>
      <c r="D268" s="44" t="s">
        <v>99</v>
      </c>
      <c r="E268" s="45"/>
      <c r="F268" s="45"/>
      <c r="G268" s="45" t="s">
        <v>58</v>
      </c>
      <c r="H268" s="45" t="s">
        <v>58</v>
      </c>
      <c r="I268" s="44"/>
      <c r="J268" s="44" t="s">
        <v>58</v>
      </c>
      <c r="K268" s="44"/>
      <c r="L268" s="44" t="s">
        <v>76</v>
      </c>
      <c r="M268" s="44"/>
      <c r="N268" s="48"/>
      <c r="O268" s="65">
        <v>10.936500000000001</v>
      </c>
      <c r="P268" s="48" t="s">
        <v>78</v>
      </c>
      <c r="Q268" s="44"/>
      <c r="R268" s="69"/>
      <c r="S268" s="150"/>
      <c r="T268" s="44" t="s">
        <v>58</v>
      </c>
      <c r="U268" s="44" t="s">
        <v>54</v>
      </c>
      <c r="V268" s="44" t="s">
        <v>91</v>
      </c>
      <c r="W268" s="97"/>
    </row>
    <row r="269" spans="2:23" ht="13.5" thickBot="1" x14ac:dyDescent="0.25">
      <c r="B269" s="50"/>
      <c r="C269" s="51"/>
      <c r="D269" s="51" t="s">
        <v>100</v>
      </c>
      <c r="E269" s="52"/>
      <c r="F269" s="52"/>
      <c r="G269" s="52" t="s">
        <v>58</v>
      </c>
      <c r="H269" s="52" t="s">
        <v>58</v>
      </c>
      <c r="I269" s="51"/>
      <c r="J269" s="51" t="s">
        <v>58</v>
      </c>
      <c r="K269" s="51"/>
      <c r="L269" s="51" t="s">
        <v>76</v>
      </c>
      <c r="M269" s="51"/>
      <c r="N269" s="54"/>
      <c r="O269" s="72">
        <v>10.936500000000001</v>
      </c>
      <c r="P269" s="54" t="s">
        <v>78</v>
      </c>
      <c r="Q269" s="51"/>
      <c r="R269" s="73"/>
      <c r="S269" s="151"/>
      <c r="T269" s="51" t="s">
        <v>58</v>
      </c>
      <c r="U269" s="51" t="s">
        <v>54</v>
      </c>
      <c r="V269" s="51" t="s">
        <v>91</v>
      </c>
      <c r="W269" s="98"/>
    </row>
    <row r="270" spans="2:23" ht="45" customHeight="1" x14ac:dyDescent="0.2">
      <c r="B270" s="109" t="s">
        <v>43</v>
      </c>
      <c r="C270" s="100" t="s">
        <v>245</v>
      </c>
      <c r="D270" s="32" t="s">
        <v>44</v>
      </c>
      <c r="E270" s="33">
        <v>44133</v>
      </c>
      <c r="F270" s="33">
        <v>44890</v>
      </c>
      <c r="G270" s="33" t="s">
        <v>89</v>
      </c>
      <c r="H270" s="33">
        <v>46022</v>
      </c>
      <c r="I270" s="32" t="s">
        <v>46</v>
      </c>
      <c r="J270" s="56">
        <v>3000</v>
      </c>
      <c r="K270" s="32" t="s">
        <v>48</v>
      </c>
      <c r="L270" s="32" t="s">
        <v>49</v>
      </c>
      <c r="M270" s="34">
        <f>352.56/365</f>
        <v>0.96591780821917805</v>
      </c>
      <c r="N270" s="35" t="s">
        <v>50</v>
      </c>
      <c r="O270" s="35"/>
      <c r="P270" s="35"/>
      <c r="Q270" s="100" t="s">
        <v>233</v>
      </c>
      <c r="R270" s="145" t="s">
        <v>234</v>
      </c>
      <c r="S270" s="32"/>
      <c r="T270" s="32" t="s">
        <v>53</v>
      </c>
      <c r="U270" s="32" t="s">
        <v>159</v>
      </c>
      <c r="V270" s="32" t="s">
        <v>55</v>
      </c>
      <c r="W270" s="108" t="s">
        <v>235</v>
      </c>
    </row>
    <row r="271" spans="2:23" x14ac:dyDescent="0.2">
      <c r="B271" s="20"/>
      <c r="C271" s="15"/>
      <c r="D271" s="38" t="s">
        <v>60</v>
      </c>
      <c r="E271" s="37"/>
      <c r="F271" s="37"/>
      <c r="G271" s="37" t="s">
        <v>58</v>
      </c>
      <c r="H271" s="37" t="s">
        <v>58</v>
      </c>
      <c r="I271" s="15"/>
      <c r="J271" s="93">
        <v>3000</v>
      </c>
      <c r="K271" s="38" t="s">
        <v>48</v>
      </c>
      <c r="L271" s="38" t="s">
        <v>49</v>
      </c>
      <c r="M271" s="93">
        <v>0</v>
      </c>
      <c r="N271" s="79" t="s">
        <v>50</v>
      </c>
      <c r="O271" s="79"/>
      <c r="P271" s="79"/>
      <c r="Q271" s="101"/>
      <c r="R271" s="146"/>
      <c r="S271" s="38"/>
      <c r="T271" s="15" t="s">
        <v>58</v>
      </c>
      <c r="U271" s="38" t="s">
        <v>159</v>
      </c>
      <c r="V271" s="38" t="s">
        <v>55</v>
      </c>
      <c r="W271" s="42" t="s">
        <v>58</v>
      </c>
    </row>
    <row r="272" spans="2:23" x14ac:dyDescent="0.2">
      <c r="B272" s="20"/>
      <c r="C272" s="15"/>
      <c r="D272" s="15" t="s">
        <v>61</v>
      </c>
      <c r="E272" s="37"/>
      <c r="F272" s="37"/>
      <c r="G272" s="37" t="s">
        <v>58</v>
      </c>
      <c r="H272" s="37" t="s">
        <v>58</v>
      </c>
      <c r="I272" s="15"/>
      <c r="J272" s="16">
        <v>750</v>
      </c>
      <c r="K272" s="15" t="s">
        <v>48</v>
      </c>
      <c r="L272" s="15" t="s">
        <v>49</v>
      </c>
      <c r="M272" s="16">
        <v>0</v>
      </c>
      <c r="N272" s="39" t="s">
        <v>50</v>
      </c>
      <c r="O272" s="39"/>
      <c r="P272" s="39"/>
      <c r="Q272" s="102"/>
      <c r="R272" s="146"/>
      <c r="S272" s="15"/>
      <c r="T272" s="15" t="s">
        <v>58</v>
      </c>
      <c r="U272" s="15" t="s">
        <v>159</v>
      </c>
      <c r="V272" s="15" t="s">
        <v>55</v>
      </c>
      <c r="W272" s="40" t="s">
        <v>58</v>
      </c>
    </row>
    <row r="273" spans="2:23" x14ac:dyDescent="0.2">
      <c r="B273" s="20"/>
      <c r="C273" s="15"/>
      <c r="D273" s="15" t="s">
        <v>63</v>
      </c>
      <c r="E273" s="37"/>
      <c r="F273" s="37"/>
      <c r="G273" s="37" t="s">
        <v>58</v>
      </c>
      <c r="H273" s="37" t="s">
        <v>58</v>
      </c>
      <c r="I273" s="15"/>
      <c r="J273" s="16">
        <v>750</v>
      </c>
      <c r="K273" s="15" t="s">
        <v>48</v>
      </c>
      <c r="L273" s="15" t="s">
        <v>49</v>
      </c>
      <c r="M273" s="16">
        <v>0</v>
      </c>
      <c r="N273" s="39" t="s">
        <v>50</v>
      </c>
      <c r="O273" s="39"/>
      <c r="P273" s="39"/>
      <c r="Q273" s="102"/>
      <c r="R273" s="146"/>
      <c r="S273" s="15"/>
      <c r="T273" s="15" t="s">
        <v>58</v>
      </c>
      <c r="U273" s="15" t="s">
        <v>159</v>
      </c>
      <c r="V273" s="15" t="s">
        <v>55</v>
      </c>
      <c r="W273" s="40" t="s">
        <v>58</v>
      </c>
    </row>
    <row r="274" spans="2:23" x14ac:dyDescent="0.2">
      <c r="B274" s="20"/>
      <c r="C274" s="15"/>
      <c r="D274" s="15" t="s">
        <v>71</v>
      </c>
      <c r="E274" s="37"/>
      <c r="F274" s="37"/>
      <c r="G274" s="37" t="s">
        <v>236</v>
      </c>
      <c r="H274" s="37" t="s">
        <v>58</v>
      </c>
      <c r="I274" s="15"/>
      <c r="J274" s="16">
        <v>120000</v>
      </c>
      <c r="K274" s="15" t="s">
        <v>73</v>
      </c>
      <c r="L274" s="15" t="s">
        <v>49</v>
      </c>
      <c r="M274" s="16">
        <v>0</v>
      </c>
      <c r="N274" s="39" t="s">
        <v>50</v>
      </c>
      <c r="O274" s="39"/>
      <c r="P274" s="39"/>
      <c r="Q274" s="102"/>
      <c r="R274" s="146"/>
      <c r="S274" s="63"/>
      <c r="T274" s="15" t="s">
        <v>58</v>
      </c>
      <c r="U274" s="15" t="s">
        <v>159</v>
      </c>
      <c r="V274" s="15" t="s">
        <v>55</v>
      </c>
      <c r="W274" s="40" t="s">
        <v>58</v>
      </c>
    </row>
    <row r="275" spans="2:23" x14ac:dyDescent="0.2">
      <c r="B275" s="20"/>
      <c r="C275" s="15"/>
      <c r="D275" s="15" t="s">
        <v>57</v>
      </c>
      <c r="E275" s="37"/>
      <c r="F275" s="37"/>
      <c r="G275" s="37" t="s">
        <v>58</v>
      </c>
      <c r="H275" s="37" t="s">
        <v>237</v>
      </c>
      <c r="I275" s="15"/>
      <c r="J275" s="16">
        <v>0</v>
      </c>
      <c r="K275" s="15" t="s">
        <v>48</v>
      </c>
      <c r="L275" s="15" t="s">
        <v>49</v>
      </c>
      <c r="M275" s="17">
        <f>26.37/365</f>
        <v>7.2246575342465758E-2</v>
      </c>
      <c r="N275" s="39" t="s">
        <v>50</v>
      </c>
      <c r="O275" s="39"/>
      <c r="P275" s="39"/>
      <c r="Q275" s="102" t="s">
        <v>238</v>
      </c>
      <c r="R275" s="146"/>
      <c r="S275" s="63"/>
      <c r="T275" s="15" t="s">
        <v>58</v>
      </c>
      <c r="U275" s="15" t="s">
        <v>159</v>
      </c>
      <c r="V275" s="15" t="s">
        <v>55</v>
      </c>
      <c r="W275" s="40"/>
    </row>
    <row r="276" spans="2:23" x14ac:dyDescent="0.2">
      <c r="B276" s="20"/>
      <c r="C276" s="15"/>
      <c r="D276" s="15" t="s">
        <v>44</v>
      </c>
      <c r="E276" s="37"/>
      <c r="F276" s="37"/>
      <c r="G276" s="37">
        <v>44927</v>
      </c>
      <c r="H276" s="37">
        <v>45291</v>
      </c>
      <c r="I276" s="15"/>
      <c r="J276" s="16">
        <v>10000</v>
      </c>
      <c r="K276" s="15" t="s">
        <v>48</v>
      </c>
      <c r="L276" s="15" t="s">
        <v>49</v>
      </c>
      <c r="M276" s="17">
        <f>433.83/365</f>
        <v>1.1885753424657535</v>
      </c>
      <c r="N276" s="39" t="s">
        <v>50</v>
      </c>
      <c r="O276" s="39"/>
      <c r="P276" s="39"/>
      <c r="Q276" s="101" t="s">
        <v>239</v>
      </c>
      <c r="R276" s="146"/>
      <c r="S276" s="15"/>
      <c r="T276" s="15" t="s">
        <v>58</v>
      </c>
      <c r="U276" s="15" t="s">
        <v>159</v>
      </c>
      <c r="V276" s="15" t="s">
        <v>55</v>
      </c>
      <c r="W276" s="40" t="s">
        <v>240</v>
      </c>
    </row>
    <row r="277" spans="2:23" x14ac:dyDescent="0.2">
      <c r="B277" s="20"/>
      <c r="C277" s="15"/>
      <c r="D277" s="15" t="s">
        <v>60</v>
      </c>
      <c r="E277" s="37"/>
      <c r="F277" s="37"/>
      <c r="G277" s="37" t="s">
        <v>58</v>
      </c>
      <c r="H277" s="37" t="s">
        <v>58</v>
      </c>
      <c r="I277" s="15"/>
      <c r="J277" s="16">
        <v>10000</v>
      </c>
      <c r="K277" s="15" t="s">
        <v>48</v>
      </c>
      <c r="L277" s="15" t="s">
        <v>49</v>
      </c>
      <c r="M277" s="16">
        <v>0</v>
      </c>
      <c r="N277" s="39" t="s">
        <v>50</v>
      </c>
      <c r="O277" s="39"/>
      <c r="P277" s="39"/>
      <c r="Q277" s="102"/>
      <c r="R277" s="146"/>
      <c r="S277" s="15"/>
      <c r="T277" s="15" t="s">
        <v>58</v>
      </c>
      <c r="U277" s="15" t="s">
        <v>159</v>
      </c>
      <c r="V277" s="15" t="s">
        <v>55</v>
      </c>
      <c r="W277" s="40" t="s">
        <v>58</v>
      </c>
    </row>
    <row r="278" spans="2:23" x14ac:dyDescent="0.2">
      <c r="B278" s="20"/>
      <c r="C278" s="15"/>
      <c r="D278" s="15" t="s">
        <v>61</v>
      </c>
      <c r="E278" s="37"/>
      <c r="F278" s="37"/>
      <c r="G278" s="37" t="s">
        <v>58</v>
      </c>
      <c r="H278" s="37" t="s">
        <v>58</v>
      </c>
      <c r="I278" s="15"/>
      <c r="J278" s="16">
        <v>2500</v>
      </c>
      <c r="K278" s="15" t="s">
        <v>48</v>
      </c>
      <c r="L278" s="15" t="s">
        <v>49</v>
      </c>
      <c r="M278" s="16">
        <v>0</v>
      </c>
      <c r="N278" s="39" t="s">
        <v>50</v>
      </c>
      <c r="O278" s="39"/>
      <c r="P278" s="39"/>
      <c r="Q278" s="102"/>
      <c r="R278" s="146"/>
      <c r="S278" s="15"/>
      <c r="T278" s="15" t="s">
        <v>58</v>
      </c>
      <c r="U278" s="15" t="s">
        <v>159</v>
      </c>
      <c r="V278" s="15" t="s">
        <v>55</v>
      </c>
      <c r="W278" s="40" t="s">
        <v>58</v>
      </c>
    </row>
    <row r="279" spans="2:23" x14ac:dyDescent="0.2">
      <c r="B279" s="20"/>
      <c r="C279" s="15"/>
      <c r="D279" s="15" t="s">
        <v>63</v>
      </c>
      <c r="E279" s="37"/>
      <c r="F279" s="37"/>
      <c r="G279" s="37" t="s">
        <v>58</v>
      </c>
      <c r="H279" s="37" t="s">
        <v>58</v>
      </c>
      <c r="I279" s="15"/>
      <c r="J279" s="16">
        <v>2500</v>
      </c>
      <c r="K279" s="15" t="s">
        <v>48</v>
      </c>
      <c r="L279" s="15" t="s">
        <v>49</v>
      </c>
      <c r="M279" s="16">
        <v>0</v>
      </c>
      <c r="N279" s="39" t="s">
        <v>50</v>
      </c>
      <c r="O279" s="39"/>
      <c r="P279" s="39"/>
      <c r="Q279" s="102"/>
      <c r="R279" s="146"/>
      <c r="S279" s="15"/>
      <c r="T279" s="15" t="s">
        <v>58</v>
      </c>
      <c r="U279" s="15" t="s">
        <v>159</v>
      </c>
      <c r="V279" s="15" t="s">
        <v>55</v>
      </c>
      <c r="W279" s="40" t="s">
        <v>58</v>
      </c>
    </row>
    <row r="280" spans="2:23" x14ac:dyDescent="0.2">
      <c r="B280" s="20"/>
      <c r="C280" s="15"/>
      <c r="D280" s="15" t="s">
        <v>71</v>
      </c>
      <c r="E280" s="37"/>
      <c r="F280" s="37"/>
      <c r="G280" s="37" t="s">
        <v>58</v>
      </c>
      <c r="H280" s="37" t="s">
        <v>58</v>
      </c>
      <c r="I280" s="15"/>
      <c r="J280" s="16">
        <v>400000</v>
      </c>
      <c r="K280" s="15" t="s">
        <v>73</v>
      </c>
      <c r="L280" s="15" t="s">
        <v>49</v>
      </c>
      <c r="M280" s="16">
        <v>0</v>
      </c>
      <c r="N280" s="39" t="s">
        <v>50</v>
      </c>
      <c r="O280" s="39"/>
      <c r="P280" s="39"/>
      <c r="Q280" s="102"/>
      <c r="R280" s="146"/>
      <c r="S280" s="63"/>
      <c r="T280" s="15" t="s">
        <v>58</v>
      </c>
      <c r="U280" s="15" t="s">
        <v>159</v>
      </c>
      <c r="V280" s="15" t="s">
        <v>55</v>
      </c>
      <c r="W280" s="40" t="s">
        <v>58</v>
      </c>
    </row>
    <row r="281" spans="2:23" x14ac:dyDescent="0.2">
      <c r="B281" s="20"/>
      <c r="C281" s="15"/>
      <c r="D281" s="15" t="s">
        <v>44</v>
      </c>
      <c r="E281" s="37"/>
      <c r="F281" s="37"/>
      <c r="G281" s="37">
        <v>45292</v>
      </c>
      <c r="H281" s="37">
        <v>45657</v>
      </c>
      <c r="I281" s="15"/>
      <c r="J281" s="16">
        <v>4500</v>
      </c>
      <c r="K281" s="15" t="s">
        <v>48</v>
      </c>
      <c r="L281" s="15" t="s">
        <v>49</v>
      </c>
      <c r="M281" s="17">
        <f>433.83/365</f>
        <v>1.1885753424657535</v>
      </c>
      <c r="N281" s="39" t="s">
        <v>50</v>
      </c>
      <c r="O281" s="39"/>
      <c r="P281" s="39"/>
      <c r="Q281" s="101" t="s">
        <v>239</v>
      </c>
      <c r="R281" s="146"/>
      <c r="S281" s="15"/>
      <c r="T281" s="15" t="s">
        <v>58</v>
      </c>
      <c r="U281" s="15" t="s">
        <v>159</v>
      </c>
      <c r="V281" s="15" t="s">
        <v>55</v>
      </c>
      <c r="W281" s="40" t="s">
        <v>241</v>
      </c>
    </row>
    <row r="282" spans="2:23" x14ac:dyDescent="0.2">
      <c r="B282" s="20"/>
      <c r="C282" s="15"/>
      <c r="D282" s="15" t="s">
        <v>60</v>
      </c>
      <c r="E282" s="37"/>
      <c r="F282" s="61"/>
      <c r="G282" s="61" t="s">
        <v>58</v>
      </c>
      <c r="H282" s="61" t="s">
        <v>58</v>
      </c>
      <c r="I282" s="63"/>
      <c r="J282" s="16">
        <v>4500</v>
      </c>
      <c r="K282" s="15" t="s">
        <v>48</v>
      </c>
      <c r="L282" s="15" t="s">
        <v>49</v>
      </c>
      <c r="M282" s="16">
        <v>0</v>
      </c>
      <c r="N282" s="39" t="s">
        <v>50</v>
      </c>
      <c r="O282" s="39"/>
      <c r="P282" s="39"/>
      <c r="Q282" s="102"/>
      <c r="R282" s="146"/>
      <c r="S282" s="15"/>
      <c r="T282" s="15" t="s">
        <v>58</v>
      </c>
      <c r="U282" s="15" t="s">
        <v>159</v>
      </c>
      <c r="V282" s="15" t="s">
        <v>55</v>
      </c>
      <c r="W282" s="40" t="s">
        <v>58</v>
      </c>
    </row>
    <row r="283" spans="2:23" x14ac:dyDescent="0.2">
      <c r="B283" s="20"/>
      <c r="C283" s="15"/>
      <c r="D283" s="15" t="s">
        <v>61</v>
      </c>
      <c r="E283" s="62"/>
      <c r="F283" s="37"/>
      <c r="G283" s="37" t="s">
        <v>58</v>
      </c>
      <c r="H283" s="37" t="s">
        <v>58</v>
      </c>
      <c r="I283" s="15"/>
      <c r="J283" s="103">
        <v>1130</v>
      </c>
      <c r="K283" s="15" t="s">
        <v>48</v>
      </c>
      <c r="L283" s="15" t="s">
        <v>49</v>
      </c>
      <c r="M283" s="16">
        <v>0</v>
      </c>
      <c r="N283" s="39" t="s">
        <v>50</v>
      </c>
      <c r="O283" s="39"/>
      <c r="P283" s="39"/>
      <c r="Q283" s="102"/>
      <c r="R283" s="146"/>
      <c r="S283" s="15"/>
      <c r="T283" s="15" t="s">
        <v>58</v>
      </c>
      <c r="U283" s="15" t="s">
        <v>159</v>
      </c>
      <c r="V283" s="15" t="s">
        <v>55</v>
      </c>
      <c r="W283" s="40" t="s">
        <v>58</v>
      </c>
    </row>
    <row r="284" spans="2:23" x14ac:dyDescent="0.2">
      <c r="B284" s="20"/>
      <c r="C284" s="15"/>
      <c r="D284" s="15" t="s">
        <v>63</v>
      </c>
      <c r="E284" s="62"/>
      <c r="F284" s="37"/>
      <c r="G284" s="37" t="s">
        <v>58</v>
      </c>
      <c r="H284" s="37" t="s">
        <v>58</v>
      </c>
      <c r="I284" s="15"/>
      <c r="J284" s="103">
        <v>1130</v>
      </c>
      <c r="K284" s="15" t="s">
        <v>48</v>
      </c>
      <c r="L284" s="15" t="s">
        <v>49</v>
      </c>
      <c r="M284" s="16">
        <v>0</v>
      </c>
      <c r="N284" s="39" t="s">
        <v>50</v>
      </c>
      <c r="O284" s="39"/>
      <c r="P284" s="39"/>
      <c r="Q284" s="102"/>
      <c r="R284" s="146"/>
      <c r="S284" s="15"/>
      <c r="T284" s="15" t="s">
        <v>58</v>
      </c>
      <c r="U284" s="15" t="s">
        <v>159</v>
      </c>
      <c r="V284" s="15" t="s">
        <v>55</v>
      </c>
      <c r="W284" s="40" t="s">
        <v>58</v>
      </c>
    </row>
    <row r="285" spans="2:23" x14ac:dyDescent="0.2">
      <c r="B285" s="20"/>
      <c r="C285" s="15"/>
      <c r="D285" s="15" t="s">
        <v>71</v>
      </c>
      <c r="E285" s="62"/>
      <c r="F285" s="37"/>
      <c r="G285" s="37" t="s">
        <v>58</v>
      </c>
      <c r="H285" s="37" t="s">
        <v>58</v>
      </c>
      <c r="I285" s="15"/>
      <c r="J285" s="103">
        <v>180000</v>
      </c>
      <c r="K285" s="15" t="s">
        <v>73</v>
      </c>
      <c r="L285" s="15" t="s">
        <v>49</v>
      </c>
      <c r="M285" s="16">
        <v>0</v>
      </c>
      <c r="N285" s="39" t="s">
        <v>50</v>
      </c>
      <c r="O285" s="39"/>
      <c r="P285" s="39"/>
      <c r="Q285" s="102"/>
      <c r="R285" s="147"/>
      <c r="S285" s="63"/>
      <c r="T285" s="15" t="s">
        <v>58</v>
      </c>
      <c r="U285" s="15" t="s">
        <v>159</v>
      </c>
      <c r="V285" s="15" t="s">
        <v>55</v>
      </c>
      <c r="W285" s="40" t="s">
        <v>58</v>
      </c>
    </row>
    <row r="286" spans="2:23" x14ac:dyDescent="0.2">
      <c r="B286" s="43"/>
      <c r="C286" s="44"/>
      <c r="D286" s="44" t="s">
        <v>74</v>
      </c>
      <c r="E286" s="104"/>
      <c r="F286" s="45"/>
      <c r="G286" s="45">
        <v>44197</v>
      </c>
      <c r="H286" s="45">
        <v>46022</v>
      </c>
      <c r="I286" s="44"/>
      <c r="J286" s="105" t="s">
        <v>75</v>
      </c>
      <c r="K286" s="44"/>
      <c r="L286" s="44" t="s">
        <v>76</v>
      </c>
      <c r="M286" s="44"/>
      <c r="N286" s="48"/>
      <c r="O286" s="65">
        <v>9.3299999999999994E-2</v>
      </c>
      <c r="P286" s="48" t="s">
        <v>78</v>
      </c>
      <c r="Q286" s="44"/>
      <c r="R286" s="69"/>
      <c r="S286" s="149" t="s">
        <v>234</v>
      </c>
      <c r="T286" s="44" t="s">
        <v>58</v>
      </c>
      <c r="U286" s="44" t="s">
        <v>159</v>
      </c>
      <c r="V286" s="44" t="s">
        <v>79</v>
      </c>
      <c r="W286" s="49" t="s">
        <v>80</v>
      </c>
    </row>
    <row r="287" spans="2:23" x14ac:dyDescent="0.2">
      <c r="B287" s="43"/>
      <c r="C287" s="44"/>
      <c r="D287" s="44" t="s">
        <v>81</v>
      </c>
      <c r="E287" s="104"/>
      <c r="F287" s="45"/>
      <c r="G287" s="45" t="s">
        <v>58</v>
      </c>
      <c r="H287" s="45" t="s">
        <v>58</v>
      </c>
      <c r="I287" s="44"/>
      <c r="J287" s="105" t="s">
        <v>58</v>
      </c>
      <c r="K287" s="44"/>
      <c r="L287" s="44" t="s">
        <v>76</v>
      </c>
      <c r="M287" s="44"/>
      <c r="N287" s="48"/>
      <c r="O287" s="65">
        <v>9.3299999999999994E-2</v>
      </c>
      <c r="P287" s="48" t="s">
        <v>78</v>
      </c>
      <c r="Q287" s="44"/>
      <c r="R287" s="69"/>
      <c r="S287" s="150"/>
      <c r="T287" s="44" t="s">
        <v>58</v>
      </c>
      <c r="U287" s="44" t="s">
        <v>159</v>
      </c>
      <c r="V287" s="44" t="s">
        <v>79</v>
      </c>
      <c r="W287" s="49" t="s">
        <v>58</v>
      </c>
    </row>
    <row r="288" spans="2:23" x14ac:dyDescent="0.2">
      <c r="B288" s="43"/>
      <c r="C288" s="44"/>
      <c r="D288" s="44" t="s">
        <v>82</v>
      </c>
      <c r="E288" s="104"/>
      <c r="F288" s="45"/>
      <c r="G288" s="45" t="s">
        <v>58</v>
      </c>
      <c r="H288" s="45" t="s">
        <v>58</v>
      </c>
      <c r="I288" s="44"/>
      <c r="J288" s="105" t="s">
        <v>58</v>
      </c>
      <c r="K288" s="44"/>
      <c r="L288" s="44" t="s">
        <v>76</v>
      </c>
      <c r="M288" s="44"/>
      <c r="N288" s="48"/>
      <c r="O288" s="65">
        <v>4.6699999999999998E-2</v>
      </c>
      <c r="P288" s="48" t="s">
        <v>78</v>
      </c>
      <c r="Q288" s="44"/>
      <c r="R288" s="69"/>
      <c r="S288" s="150"/>
      <c r="T288" s="44" t="s">
        <v>58</v>
      </c>
      <c r="U288" s="44" t="s">
        <v>159</v>
      </c>
      <c r="V288" s="44" t="s">
        <v>79</v>
      </c>
      <c r="W288" s="49" t="s">
        <v>58</v>
      </c>
    </row>
    <row r="289" spans="2:23" x14ac:dyDescent="0.2">
      <c r="B289" s="43"/>
      <c r="C289" s="44"/>
      <c r="D289" s="44" t="s">
        <v>84</v>
      </c>
      <c r="E289" s="104"/>
      <c r="F289" s="45"/>
      <c r="G289" s="45" t="s">
        <v>58</v>
      </c>
      <c r="H289" s="45" t="s">
        <v>58</v>
      </c>
      <c r="I289" s="44"/>
      <c r="J289" s="105" t="s">
        <v>58</v>
      </c>
      <c r="K289" s="44"/>
      <c r="L289" s="44" t="s">
        <v>76</v>
      </c>
      <c r="M289" s="44"/>
      <c r="N289" s="48"/>
      <c r="O289" s="65">
        <v>9.3299999999999994E-2</v>
      </c>
      <c r="P289" s="48" t="s">
        <v>78</v>
      </c>
      <c r="Q289" s="44"/>
      <c r="R289" s="69"/>
      <c r="S289" s="150"/>
      <c r="T289" s="44" t="s">
        <v>58</v>
      </c>
      <c r="U289" s="44" t="s">
        <v>159</v>
      </c>
      <c r="V289" s="44" t="s">
        <v>79</v>
      </c>
      <c r="W289" s="49" t="s">
        <v>58</v>
      </c>
    </row>
    <row r="290" spans="2:23" ht="25.5" x14ac:dyDescent="0.2">
      <c r="B290" s="43"/>
      <c r="C290" s="44"/>
      <c r="D290" s="44" t="s">
        <v>88</v>
      </c>
      <c r="E290" s="104"/>
      <c r="F290" s="45"/>
      <c r="G290" s="45" t="s">
        <v>242</v>
      </c>
      <c r="H290" s="45" t="s">
        <v>58</v>
      </c>
      <c r="I290" s="44"/>
      <c r="J290" s="105" t="s">
        <v>58</v>
      </c>
      <c r="K290" s="44"/>
      <c r="L290" s="44" t="s">
        <v>76</v>
      </c>
      <c r="M290" s="44"/>
      <c r="N290" s="48"/>
      <c r="O290" s="65" t="s">
        <v>243</v>
      </c>
      <c r="P290" s="48" t="s">
        <v>78</v>
      </c>
      <c r="Q290" s="44"/>
      <c r="R290" s="69"/>
      <c r="S290" s="150"/>
      <c r="T290" s="44" t="s">
        <v>58</v>
      </c>
      <c r="U290" s="44" t="s">
        <v>159</v>
      </c>
      <c r="V290" s="44" t="s">
        <v>91</v>
      </c>
      <c r="W290" s="71" t="s">
        <v>244</v>
      </c>
    </row>
    <row r="291" spans="2:23" x14ac:dyDescent="0.2">
      <c r="B291" s="43"/>
      <c r="C291" s="44"/>
      <c r="D291" s="44" t="s">
        <v>93</v>
      </c>
      <c r="E291" s="45"/>
      <c r="F291" s="46"/>
      <c r="G291" s="46">
        <v>44197</v>
      </c>
      <c r="H291" s="46" t="s">
        <v>58</v>
      </c>
      <c r="I291" s="106"/>
      <c r="J291" s="44" t="s">
        <v>58</v>
      </c>
      <c r="K291" s="44"/>
      <c r="L291" s="44" t="s">
        <v>76</v>
      </c>
      <c r="M291" s="44"/>
      <c r="N291" s="48"/>
      <c r="O291" s="65">
        <v>0.95</v>
      </c>
      <c r="P291" s="48" t="s">
        <v>78</v>
      </c>
      <c r="Q291" s="44"/>
      <c r="R291" s="69"/>
      <c r="S291" s="150"/>
      <c r="T291" s="44" t="s">
        <v>58</v>
      </c>
      <c r="U291" s="44" t="s">
        <v>159</v>
      </c>
      <c r="V291" s="44" t="s">
        <v>91</v>
      </c>
      <c r="W291" s="49"/>
    </row>
    <row r="292" spans="2:23" x14ac:dyDescent="0.2">
      <c r="B292" s="43"/>
      <c r="C292" s="44"/>
      <c r="D292" s="44" t="s">
        <v>95</v>
      </c>
      <c r="E292" s="45"/>
      <c r="F292" s="45"/>
      <c r="G292" s="45" t="s">
        <v>58</v>
      </c>
      <c r="H292" s="45" t="s">
        <v>58</v>
      </c>
      <c r="I292" s="44"/>
      <c r="J292" s="44" t="s">
        <v>58</v>
      </c>
      <c r="K292" s="44"/>
      <c r="L292" s="44" t="s">
        <v>76</v>
      </c>
      <c r="M292" s="44"/>
      <c r="N292" s="48"/>
      <c r="O292" s="65">
        <v>1.86</v>
      </c>
      <c r="P292" s="48" t="s">
        <v>78</v>
      </c>
      <c r="Q292" s="44"/>
      <c r="R292" s="69"/>
      <c r="S292" s="150"/>
      <c r="T292" s="44" t="s">
        <v>58</v>
      </c>
      <c r="U292" s="44" t="s">
        <v>159</v>
      </c>
      <c r="V292" s="44" t="s">
        <v>91</v>
      </c>
      <c r="W292" s="49"/>
    </row>
    <row r="293" spans="2:23" x14ac:dyDescent="0.2">
      <c r="B293" s="43"/>
      <c r="C293" s="44"/>
      <c r="D293" s="44" t="s">
        <v>97</v>
      </c>
      <c r="E293" s="45"/>
      <c r="F293" s="45"/>
      <c r="G293" s="45" t="s">
        <v>58</v>
      </c>
      <c r="H293" s="45" t="s">
        <v>58</v>
      </c>
      <c r="I293" s="44"/>
      <c r="J293" s="44" t="s">
        <v>58</v>
      </c>
      <c r="K293" s="44"/>
      <c r="L293" s="44" t="s">
        <v>76</v>
      </c>
      <c r="M293" s="44"/>
      <c r="N293" s="48"/>
      <c r="O293" s="65">
        <v>3.8</v>
      </c>
      <c r="P293" s="48" t="s">
        <v>78</v>
      </c>
      <c r="Q293" s="44"/>
      <c r="R293" s="69"/>
      <c r="S293" s="150"/>
      <c r="T293" s="44" t="s">
        <v>58</v>
      </c>
      <c r="U293" s="44" t="s">
        <v>159</v>
      </c>
      <c r="V293" s="44" t="s">
        <v>91</v>
      </c>
      <c r="W293" s="49"/>
    </row>
    <row r="294" spans="2:23" x14ac:dyDescent="0.2">
      <c r="B294" s="43"/>
      <c r="C294" s="44"/>
      <c r="D294" s="44" t="s">
        <v>99</v>
      </c>
      <c r="E294" s="45"/>
      <c r="F294" s="45"/>
      <c r="G294" s="45" t="s">
        <v>58</v>
      </c>
      <c r="H294" s="45" t="s">
        <v>58</v>
      </c>
      <c r="I294" s="44"/>
      <c r="J294" s="44" t="s">
        <v>58</v>
      </c>
      <c r="K294" s="44"/>
      <c r="L294" s="44" t="s">
        <v>76</v>
      </c>
      <c r="M294" s="44"/>
      <c r="N294" s="48"/>
      <c r="O294" s="65">
        <v>10.54</v>
      </c>
      <c r="P294" s="48" t="s">
        <v>78</v>
      </c>
      <c r="Q294" s="44"/>
      <c r="R294" s="69"/>
      <c r="S294" s="150"/>
      <c r="T294" s="44" t="s">
        <v>58</v>
      </c>
      <c r="U294" s="44" t="s">
        <v>159</v>
      </c>
      <c r="V294" s="44" t="s">
        <v>91</v>
      </c>
      <c r="W294" s="49"/>
    </row>
    <row r="295" spans="2:23" ht="13.5" thickBot="1" x14ac:dyDescent="0.25">
      <c r="B295" s="50"/>
      <c r="C295" s="51"/>
      <c r="D295" s="51" t="s">
        <v>100</v>
      </c>
      <c r="E295" s="52"/>
      <c r="F295" s="52"/>
      <c r="G295" s="52" t="s">
        <v>58</v>
      </c>
      <c r="H295" s="52" t="s">
        <v>58</v>
      </c>
      <c r="I295" s="51"/>
      <c r="J295" s="51" t="s">
        <v>58</v>
      </c>
      <c r="K295" s="51"/>
      <c r="L295" s="51" t="s">
        <v>76</v>
      </c>
      <c r="M295" s="51"/>
      <c r="N295" s="54"/>
      <c r="O295" s="72">
        <v>10.54</v>
      </c>
      <c r="P295" s="54" t="s">
        <v>78</v>
      </c>
      <c r="Q295" s="51"/>
      <c r="R295" s="107"/>
      <c r="S295" s="151"/>
      <c r="T295" s="51" t="s">
        <v>58</v>
      </c>
      <c r="U295" s="51" t="s">
        <v>159</v>
      </c>
      <c r="V295" s="51" t="s">
        <v>91</v>
      </c>
      <c r="W295" s="55"/>
    </row>
    <row r="296" spans="2:23" ht="12.75" customHeight="1" x14ac:dyDescent="0.2">
      <c r="B296" s="31" t="s">
        <v>43</v>
      </c>
      <c r="C296" s="74" t="s">
        <v>255</v>
      </c>
      <c r="D296" s="32" t="s">
        <v>44</v>
      </c>
      <c r="E296" s="33">
        <v>43061</v>
      </c>
      <c r="F296" s="33">
        <v>44813</v>
      </c>
      <c r="G296" s="33" t="s">
        <v>246</v>
      </c>
      <c r="H296" s="33">
        <v>47118</v>
      </c>
      <c r="I296" s="32" t="s">
        <v>46</v>
      </c>
      <c r="J296" s="56">
        <v>6000</v>
      </c>
      <c r="K296" s="32" t="s">
        <v>48</v>
      </c>
      <c r="L296" s="32" t="s">
        <v>49</v>
      </c>
      <c r="M296" s="34">
        <f>362.57/365</f>
        <v>0.99334246575342466</v>
      </c>
      <c r="N296" s="35" t="s">
        <v>50</v>
      </c>
      <c r="O296" s="91"/>
      <c r="P296" s="35"/>
      <c r="Q296" s="35" t="s">
        <v>247</v>
      </c>
      <c r="R296" s="145" t="s">
        <v>248</v>
      </c>
      <c r="S296" s="32"/>
      <c r="T296" s="32" t="s">
        <v>53</v>
      </c>
      <c r="U296" s="32" t="s">
        <v>54</v>
      </c>
      <c r="V296" s="32" t="s">
        <v>55</v>
      </c>
      <c r="W296" s="112" t="s">
        <v>249</v>
      </c>
    </row>
    <row r="297" spans="2:23" ht="12.75" customHeight="1" x14ac:dyDescent="0.2">
      <c r="B297" s="20"/>
      <c r="C297" s="15"/>
      <c r="D297" s="15" t="s">
        <v>63</v>
      </c>
      <c r="E297" s="37"/>
      <c r="F297" s="37"/>
      <c r="G297" s="37" t="s">
        <v>58</v>
      </c>
      <c r="H297" s="37"/>
      <c r="I297" s="15"/>
      <c r="J297" s="16">
        <v>1500</v>
      </c>
      <c r="K297" s="15" t="s">
        <v>48</v>
      </c>
      <c r="L297" s="15" t="s">
        <v>49</v>
      </c>
      <c r="M297" s="16">
        <v>0</v>
      </c>
      <c r="N297" s="39" t="s">
        <v>50</v>
      </c>
      <c r="O297" s="92"/>
      <c r="P297" s="39"/>
      <c r="Q297" s="15"/>
      <c r="R297" s="146"/>
      <c r="S297" s="15"/>
      <c r="T297" s="15" t="s">
        <v>58</v>
      </c>
      <c r="U297" s="15" t="s">
        <v>54</v>
      </c>
      <c r="V297" s="15" t="s">
        <v>55</v>
      </c>
      <c r="W297" s="113" t="s">
        <v>58</v>
      </c>
    </row>
    <row r="298" spans="2:23" x14ac:dyDescent="0.2">
      <c r="B298" s="20"/>
      <c r="C298" s="15"/>
      <c r="D298" s="15" t="s">
        <v>60</v>
      </c>
      <c r="E298" s="37"/>
      <c r="F298" s="37"/>
      <c r="G298" s="37" t="s">
        <v>58</v>
      </c>
      <c r="H298" s="37"/>
      <c r="I298" s="15"/>
      <c r="J298" s="16">
        <v>6000</v>
      </c>
      <c r="K298" s="15" t="s">
        <v>48</v>
      </c>
      <c r="L298" s="15" t="s">
        <v>49</v>
      </c>
      <c r="M298" s="16">
        <v>0</v>
      </c>
      <c r="N298" s="39" t="s">
        <v>50</v>
      </c>
      <c r="O298" s="92"/>
      <c r="P298" s="39"/>
      <c r="Q298" s="15"/>
      <c r="R298" s="146"/>
      <c r="S298" s="15"/>
      <c r="T298" s="15" t="s">
        <v>58</v>
      </c>
      <c r="U298" s="15" t="s">
        <v>54</v>
      </c>
      <c r="V298" s="15" t="s">
        <v>55</v>
      </c>
      <c r="W298" s="113" t="s">
        <v>58</v>
      </c>
    </row>
    <row r="299" spans="2:23" x14ac:dyDescent="0.2">
      <c r="B299" s="20"/>
      <c r="C299" s="15"/>
      <c r="D299" s="15" t="s">
        <v>61</v>
      </c>
      <c r="E299" s="37"/>
      <c r="F299" s="37"/>
      <c r="G299" s="37" t="s">
        <v>58</v>
      </c>
      <c r="H299" s="37"/>
      <c r="I299" s="15"/>
      <c r="J299" s="16">
        <v>1500</v>
      </c>
      <c r="K299" s="15" t="s">
        <v>48</v>
      </c>
      <c r="L299" s="15" t="s">
        <v>49</v>
      </c>
      <c r="M299" s="16">
        <v>0</v>
      </c>
      <c r="N299" s="39" t="s">
        <v>50</v>
      </c>
      <c r="O299" s="92"/>
      <c r="P299" s="39"/>
      <c r="Q299" s="15"/>
      <c r="R299" s="146"/>
      <c r="S299" s="15"/>
      <c r="T299" s="15" t="s">
        <v>58</v>
      </c>
      <c r="U299" s="15" t="s">
        <v>54</v>
      </c>
      <c r="V299" s="15" t="s">
        <v>55</v>
      </c>
      <c r="W299" s="113" t="s">
        <v>58</v>
      </c>
    </row>
    <row r="300" spans="2:23" x14ac:dyDescent="0.2">
      <c r="B300" s="20"/>
      <c r="C300" s="15"/>
      <c r="D300" s="15" t="s">
        <v>71</v>
      </c>
      <c r="E300" s="37"/>
      <c r="F300" s="37"/>
      <c r="G300" s="37" t="s">
        <v>58</v>
      </c>
      <c r="H300" s="37"/>
      <c r="I300" s="15"/>
      <c r="J300" s="16">
        <v>360000</v>
      </c>
      <c r="K300" s="15" t="s">
        <v>73</v>
      </c>
      <c r="L300" s="15" t="s">
        <v>49</v>
      </c>
      <c r="M300" s="16">
        <v>0</v>
      </c>
      <c r="N300" s="39" t="s">
        <v>50</v>
      </c>
      <c r="O300" s="92"/>
      <c r="P300" s="39"/>
      <c r="Q300" s="15"/>
      <c r="R300" s="146"/>
      <c r="S300" s="63"/>
      <c r="T300" s="15" t="s">
        <v>58</v>
      </c>
      <c r="U300" s="15" t="s">
        <v>54</v>
      </c>
      <c r="V300" s="15" t="s">
        <v>55</v>
      </c>
      <c r="W300" s="113" t="s">
        <v>58</v>
      </c>
    </row>
    <row r="301" spans="2:23" ht="13.5" customHeight="1" x14ac:dyDescent="0.2">
      <c r="B301" s="20"/>
      <c r="C301" s="15"/>
      <c r="D301" s="15" t="s">
        <v>110</v>
      </c>
      <c r="E301" s="37"/>
      <c r="F301" s="37"/>
      <c r="G301" s="37" t="s">
        <v>58</v>
      </c>
      <c r="H301" s="37"/>
      <c r="I301" s="15"/>
      <c r="J301" s="16">
        <v>3000</v>
      </c>
      <c r="K301" s="15" t="s">
        <v>48</v>
      </c>
      <c r="L301" s="15" t="s">
        <v>49</v>
      </c>
      <c r="M301" s="17">
        <f>26.37/365</f>
        <v>7.2246575342465758E-2</v>
      </c>
      <c r="N301" s="39" t="s">
        <v>50</v>
      </c>
      <c r="O301" s="92"/>
      <c r="P301" s="39"/>
      <c r="Q301" s="15" t="s">
        <v>250</v>
      </c>
      <c r="R301" s="146"/>
      <c r="S301" s="63"/>
      <c r="T301" s="15" t="s">
        <v>58</v>
      </c>
      <c r="U301" s="15" t="s">
        <v>54</v>
      </c>
      <c r="V301" s="15" t="s">
        <v>55</v>
      </c>
      <c r="W301" s="113" t="s">
        <v>58</v>
      </c>
    </row>
    <row r="302" spans="2:23" ht="25.5" customHeight="1" x14ac:dyDescent="0.2">
      <c r="B302" s="43"/>
      <c r="C302" s="44"/>
      <c r="D302" s="44" t="s">
        <v>74</v>
      </c>
      <c r="E302" s="45"/>
      <c r="F302" s="45"/>
      <c r="G302" s="45" t="s">
        <v>246</v>
      </c>
      <c r="H302" s="45"/>
      <c r="I302" s="44"/>
      <c r="J302" s="47" t="s">
        <v>75</v>
      </c>
      <c r="K302" s="44"/>
      <c r="L302" s="44" t="s">
        <v>76</v>
      </c>
      <c r="M302" s="44"/>
      <c r="N302" s="48"/>
      <c r="O302" s="65">
        <v>8.3299999999999999E-2</v>
      </c>
      <c r="P302" s="48" t="s">
        <v>78</v>
      </c>
      <c r="Q302" s="44"/>
      <c r="R302" s="110"/>
      <c r="S302" s="149" t="s">
        <v>248</v>
      </c>
      <c r="T302" s="44" t="s">
        <v>58</v>
      </c>
      <c r="U302" s="44" t="s">
        <v>54</v>
      </c>
      <c r="V302" s="44" t="s">
        <v>79</v>
      </c>
      <c r="W302" s="71" t="s">
        <v>251</v>
      </c>
    </row>
    <row r="303" spans="2:23" ht="15" customHeight="1" x14ac:dyDescent="0.2">
      <c r="B303" s="43"/>
      <c r="C303" s="44"/>
      <c r="D303" s="44" t="s">
        <v>81</v>
      </c>
      <c r="E303" s="45"/>
      <c r="F303" s="45"/>
      <c r="G303" s="45" t="s">
        <v>58</v>
      </c>
      <c r="H303" s="45"/>
      <c r="I303" s="44"/>
      <c r="J303" s="47" t="s">
        <v>58</v>
      </c>
      <c r="K303" s="44"/>
      <c r="L303" s="44" t="s">
        <v>76</v>
      </c>
      <c r="M303" s="44"/>
      <c r="N303" s="48"/>
      <c r="O303" s="65">
        <v>8.3299999999999999E-2</v>
      </c>
      <c r="P303" s="48" t="s">
        <v>78</v>
      </c>
      <c r="Q303" s="44"/>
      <c r="R303" s="69"/>
      <c r="S303" s="150"/>
      <c r="T303" s="44" t="s">
        <v>58</v>
      </c>
      <c r="U303" s="44" t="s">
        <v>54</v>
      </c>
      <c r="V303" s="44" t="s">
        <v>79</v>
      </c>
      <c r="W303" s="49" t="s">
        <v>58</v>
      </c>
    </row>
    <row r="304" spans="2:23" ht="15" customHeight="1" x14ac:dyDescent="0.2">
      <c r="B304" s="43"/>
      <c r="C304" s="44"/>
      <c r="D304" s="44" t="s">
        <v>82</v>
      </c>
      <c r="E304" s="45"/>
      <c r="F304" s="45"/>
      <c r="G304" s="45" t="s">
        <v>58</v>
      </c>
      <c r="H304" s="45"/>
      <c r="I304" s="44"/>
      <c r="J304" s="47" t="s">
        <v>58</v>
      </c>
      <c r="K304" s="44"/>
      <c r="L304" s="44" t="s">
        <v>76</v>
      </c>
      <c r="M304" s="44"/>
      <c r="N304" s="48"/>
      <c r="O304" s="65">
        <v>4.1700000000000001E-2</v>
      </c>
      <c r="P304" s="48" t="s">
        <v>78</v>
      </c>
      <c r="Q304" s="44"/>
      <c r="R304" s="69"/>
      <c r="S304" s="150"/>
      <c r="T304" s="44" t="s">
        <v>58</v>
      </c>
      <c r="U304" s="44" t="s">
        <v>54</v>
      </c>
      <c r="V304" s="44" t="s">
        <v>79</v>
      </c>
      <c r="W304" s="49" t="s">
        <v>58</v>
      </c>
    </row>
    <row r="305" spans="2:23" ht="15" customHeight="1" x14ac:dyDescent="0.2">
      <c r="B305" s="43"/>
      <c r="C305" s="44"/>
      <c r="D305" s="44" t="s">
        <v>84</v>
      </c>
      <c r="E305" s="45"/>
      <c r="F305" s="45"/>
      <c r="G305" s="45" t="s">
        <v>58</v>
      </c>
      <c r="H305" s="45"/>
      <c r="I305" s="44"/>
      <c r="J305" s="47" t="s">
        <v>58</v>
      </c>
      <c r="K305" s="44"/>
      <c r="L305" s="44" t="s">
        <v>76</v>
      </c>
      <c r="M305" s="44"/>
      <c r="N305" s="48"/>
      <c r="O305" s="65">
        <v>8.3299999999999999E-2</v>
      </c>
      <c r="P305" s="48" t="s">
        <v>78</v>
      </c>
      <c r="Q305" s="44"/>
      <c r="R305" s="69"/>
      <c r="S305" s="150"/>
      <c r="T305" s="44" t="s">
        <v>58</v>
      </c>
      <c r="U305" s="44" t="s">
        <v>54</v>
      </c>
      <c r="V305" s="44" t="s">
        <v>79</v>
      </c>
      <c r="W305" s="49" t="s">
        <v>58</v>
      </c>
    </row>
    <row r="306" spans="2:23" ht="39" customHeight="1" x14ac:dyDescent="0.2">
      <c r="B306" s="43"/>
      <c r="C306" s="44"/>
      <c r="D306" s="44" t="s">
        <v>88</v>
      </c>
      <c r="E306" s="45"/>
      <c r="F306" s="45"/>
      <c r="G306" s="45">
        <v>45017</v>
      </c>
      <c r="H306" s="45"/>
      <c r="I306" s="44"/>
      <c r="J306" s="47" t="s">
        <v>58</v>
      </c>
      <c r="K306" s="44"/>
      <c r="L306" s="44" t="s">
        <v>76</v>
      </c>
      <c r="M306" s="44"/>
      <c r="N306" s="48"/>
      <c r="O306" s="111" t="s">
        <v>252</v>
      </c>
      <c r="P306" s="48" t="s">
        <v>78</v>
      </c>
      <c r="Q306" s="44"/>
      <c r="R306" s="69"/>
      <c r="S306" s="150"/>
      <c r="T306" s="44" t="s">
        <v>58</v>
      </c>
      <c r="U306" s="44" t="s">
        <v>54</v>
      </c>
      <c r="V306" s="44" t="s">
        <v>91</v>
      </c>
      <c r="W306" s="71" t="s">
        <v>253</v>
      </c>
    </row>
    <row r="307" spans="2:23" ht="15" customHeight="1" x14ac:dyDescent="0.2">
      <c r="B307" s="43"/>
      <c r="C307" s="44"/>
      <c r="D307" s="44" t="s">
        <v>93</v>
      </c>
      <c r="E307" s="45"/>
      <c r="F307" s="45"/>
      <c r="G307" s="45" t="s">
        <v>246</v>
      </c>
      <c r="H307" s="45"/>
      <c r="I307" s="44"/>
      <c r="J307" s="47" t="s">
        <v>58</v>
      </c>
      <c r="K307" s="44"/>
      <c r="L307" s="44" t="s">
        <v>76</v>
      </c>
      <c r="M307" s="44"/>
      <c r="N307" s="48"/>
      <c r="O307" s="111">
        <v>0.95</v>
      </c>
      <c r="P307" s="48" t="s">
        <v>78</v>
      </c>
      <c r="Q307" s="44"/>
      <c r="R307" s="69"/>
      <c r="S307" s="150"/>
      <c r="T307" s="44" t="s">
        <v>58</v>
      </c>
      <c r="U307" s="44" t="s">
        <v>54</v>
      </c>
      <c r="V307" s="44" t="s">
        <v>91</v>
      </c>
      <c r="W307" s="71" t="s">
        <v>254</v>
      </c>
    </row>
    <row r="308" spans="2:23" ht="15" customHeight="1" x14ac:dyDescent="0.2">
      <c r="B308" s="43"/>
      <c r="C308" s="44"/>
      <c r="D308" s="44" t="s">
        <v>95</v>
      </c>
      <c r="E308" s="45"/>
      <c r="F308" s="45"/>
      <c r="G308" s="45" t="s">
        <v>58</v>
      </c>
      <c r="H308" s="45"/>
      <c r="I308" s="44"/>
      <c r="J308" s="47" t="s">
        <v>58</v>
      </c>
      <c r="K308" s="44"/>
      <c r="L308" s="44" t="s">
        <v>76</v>
      </c>
      <c r="M308" s="44"/>
      <c r="N308" s="48"/>
      <c r="O308" s="111">
        <v>1.66</v>
      </c>
      <c r="P308" s="48" t="s">
        <v>78</v>
      </c>
      <c r="Q308" s="44"/>
      <c r="R308" s="69"/>
      <c r="S308" s="150"/>
      <c r="T308" s="44" t="s">
        <v>58</v>
      </c>
      <c r="U308" s="44" t="s">
        <v>54</v>
      </c>
      <c r="V308" s="44" t="s">
        <v>91</v>
      </c>
      <c r="W308" s="49" t="s">
        <v>58</v>
      </c>
    </row>
    <row r="309" spans="2:23" ht="15" customHeight="1" x14ac:dyDescent="0.2">
      <c r="B309" s="43"/>
      <c r="C309" s="44"/>
      <c r="D309" s="44" t="s">
        <v>97</v>
      </c>
      <c r="E309" s="45"/>
      <c r="F309" s="45"/>
      <c r="G309" s="45" t="s">
        <v>58</v>
      </c>
      <c r="H309" s="45"/>
      <c r="I309" s="44"/>
      <c r="J309" s="47" t="s">
        <v>58</v>
      </c>
      <c r="K309" s="44"/>
      <c r="L309" s="44" t="s">
        <v>76</v>
      </c>
      <c r="M309" s="44"/>
      <c r="N309" s="48"/>
      <c r="O309" s="111">
        <v>3.8</v>
      </c>
      <c r="P309" s="48" t="s">
        <v>78</v>
      </c>
      <c r="Q309" s="44"/>
      <c r="R309" s="69"/>
      <c r="S309" s="150"/>
      <c r="T309" s="44" t="s">
        <v>58</v>
      </c>
      <c r="U309" s="44" t="s">
        <v>54</v>
      </c>
      <c r="V309" s="44" t="s">
        <v>91</v>
      </c>
      <c r="W309" s="49" t="s">
        <v>58</v>
      </c>
    </row>
    <row r="310" spans="2:23" ht="15" customHeight="1" x14ac:dyDescent="0.2">
      <c r="B310" s="43"/>
      <c r="C310" s="44"/>
      <c r="D310" s="44" t="s">
        <v>99</v>
      </c>
      <c r="E310" s="45"/>
      <c r="F310" s="45"/>
      <c r="G310" s="45" t="s">
        <v>58</v>
      </c>
      <c r="H310" s="45"/>
      <c r="I310" s="44"/>
      <c r="J310" s="47" t="s">
        <v>58</v>
      </c>
      <c r="K310" s="44"/>
      <c r="L310" s="44" t="s">
        <v>76</v>
      </c>
      <c r="M310" s="44"/>
      <c r="N310" s="48"/>
      <c r="O310" s="111">
        <v>10.55</v>
      </c>
      <c r="P310" s="48" t="s">
        <v>78</v>
      </c>
      <c r="Q310" s="44"/>
      <c r="R310" s="69"/>
      <c r="S310" s="150"/>
      <c r="T310" s="44" t="s">
        <v>58</v>
      </c>
      <c r="U310" s="44" t="s">
        <v>54</v>
      </c>
      <c r="V310" s="44" t="s">
        <v>91</v>
      </c>
      <c r="W310" s="49" t="s">
        <v>58</v>
      </c>
    </row>
    <row r="311" spans="2:23" ht="15.75" customHeight="1" thickBot="1" x14ac:dyDescent="0.25">
      <c r="B311" s="50"/>
      <c r="C311" s="51"/>
      <c r="D311" s="51" t="s">
        <v>100</v>
      </c>
      <c r="E311" s="52"/>
      <c r="F311" s="52"/>
      <c r="G311" s="52" t="s">
        <v>58</v>
      </c>
      <c r="H311" s="52"/>
      <c r="I311" s="51"/>
      <c r="J311" s="53" t="s">
        <v>58</v>
      </c>
      <c r="K311" s="51"/>
      <c r="L311" s="51" t="s">
        <v>76</v>
      </c>
      <c r="M311" s="51"/>
      <c r="N311" s="54"/>
      <c r="O311" s="114">
        <v>10.55</v>
      </c>
      <c r="P311" s="54" t="s">
        <v>78</v>
      </c>
      <c r="Q311" s="51"/>
      <c r="R311" s="73"/>
      <c r="S311" s="151"/>
      <c r="T311" s="51" t="s">
        <v>58</v>
      </c>
      <c r="U311" s="51" t="s">
        <v>54</v>
      </c>
      <c r="V311" s="51" t="s">
        <v>91</v>
      </c>
      <c r="W311" s="55" t="s">
        <v>58</v>
      </c>
    </row>
    <row r="312" spans="2:23" x14ac:dyDescent="0.2">
      <c r="B312" s="31" t="s">
        <v>43</v>
      </c>
      <c r="C312" s="74" t="s">
        <v>263</v>
      </c>
      <c r="D312" s="32" t="s">
        <v>44</v>
      </c>
      <c r="E312" s="33">
        <v>44620</v>
      </c>
      <c r="F312" s="33" t="s">
        <v>157</v>
      </c>
      <c r="G312" s="33" t="s">
        <v>256</v>
      </c>
      <c r="H312" s="33">
        <v>46387</v>
      </c>
      <c r="I312" s="32" t="s">
        <v>46</v>
      </c>
      <c r="J312" s="56">
        <v>8000</v>
      </c>
      <c r="K312" s="32" t="s">
        <v>48</v>
      </c>
      <c r="L312" s="32" t="s">
        <v>49</v>
      </c>
      <c r="M312" s="34">
        <f>360.54/365</f>
        <v>0.98778082191780825</v>
      </c>
      <c r="N312" s="35" t="s">
        <v>50</v>
      </c>
      <c r="O312" s="35"/>
      <c r="P312" s="35"/>
      <c r="Q312" s="32" t="s">
        <v>257</v>
      </c>
      <c r="R312" s="145" t="s">
        <v>258</v>
      </c>
      <c r="S312" s="32"/>
      <c r="T312" s="32" t="s">
        <v>53</v>
      </c>
      <c r="U312" s="32" t="s">
        <v>54</v>
      </c>
      <c r="V312" s="32" t="s">
        <v>55</v>
      </c>
      <c r="W312" s="36" t="s">
        <v>259</v>
      </c>
    </row>
    <row r="313" spans="2:23" x14ac:dyDescent="0.2">
      <c r="B313" s="20"/>
      <c r="C313" s="15"/>
      <c r="D313" s="38" t="s">
        <v>60</v>
      </c>
      <c r="E313" s="37"/>
      <c r="F313" s="37"/>
      <c r="G313" s="37" t="s">
        <v>58</v>
      </c>
      <c r="H313" s="37" t="s">
        <v>58</v>
      </c>
      <c r="I313" s="15"/>
      <c r="J313" s="93">
        <v>8000</v>
      </c>
      <c r="K313" s="38" t="s">
        <v>48</v>
      </c>
      <c r="L313" s="38" t="s">
        <v>49</v>
      </c>
      <c r="M313" s="93">
        <v>0</v>
      </c>
      <c r="N313" s="79" t="s">
        <v>50</v>
      </c>
      <c r="O313" s="79"/>
      <c r="P313" s="79"/>
      <c r="Q313" s="38"/>
      <c r="R313" s="146"/>
      <c r="S313" s="15"/>
      <c r="T313" s="15" t="s">
        <v>58</v>
      </c>
      <c r="U313" s="15" t="s">
        <v>54</v>
      </c>
      <c r="V313" s="38" t="s">
        <v>55</v>
      </c>
      <c r="W313" s="40" t="s">
        <v>58</v>
      </c>
    </row>
    <row r="314" spans="2:23" x14ac:dyDescent="0.2">
      <c r="B314" s="20"/>
      <c r="C314" s="15"/>
      <c r="D314" s="15" t="s">
        <v>61</v>
      </c>
      <c r="E314" s="37"/>
      <c r="F314" s="37"/>
      <c r="G314" s="37" t="s">
        <v>58</v>
      </c>
      <c r="H314" s="37" t="s">
        <v>58</v>
      </c>
      <c r="I314" s="15"/>
      <c r="J314" s="16">
        <v>2000</v>
      </c>
      <c r="K314" s="15" t="s">
        <v>48</v>
      </c>
      <c r="L314" s="15" t="s">
        <v>49</v>
      </c>
      <c r="M314" s="16">
        <v>0</v>
      </c>
      <c r="N314" s="39" t="s">
        <v>50</v>
      </c>
      <c r="O314" s="39"/>
      <c r="P314" s="39"/>
      <c r="Q314" s="15"/>
      <c r="R314" s="146"/>
      <c r="S314" s="15"/>
      <c r="T314" s="15" t="s">
        <v>58</v>
      </c>
      <c r="U314" s="15" t="s">
        <v>54</v>
      </c>
      <c r="V314" s="15" t="s">
        <v>55</v>
      </c>
      <c r="W314" s="40" t="s">
        <v>58</v>
      </c>
    </row>
    <row r="315" spans="2:23" x14ac:dyDescent="0.2">
      <c r="B315" s="20"/>
      <c r="C315" s="15"/>
      <c r="D315" s="15" t="s">
        <v>63</v>
      </c>
      <c r="E315" s="37"/>
      <c r="F315" s="37"/>
      <c r="G315" s="37" t="s">
        <v>58</v>
      </c>
      <c r="H315" s="37" t="s">
        <v>58</v>
      </c>
      <c r="I315" s="15"/>
      <c r="J315" s="16">
        <v>2000</v>
      </c>
      <c r="K315" s="15" t="s">
        <v>48</v>
      </c>
      <c r="L315" s="15" t="s">
        <v>49</v>
      </c>
      <c r="M315" s="16">
        <v>0</v>
      </c>
      <c r="N315" s="39" t="s">
        <v>50</v>
      </c>
      <c r="O315" s="39"/>
      <c r="P315" s="39"/>
      <c r="Q315" s="15"/>
      <c r="R315" s="146"/>
      <c r="S315" s="15"/>
      <c r="T315" s="15" t="s">
        <v>58</v>
      </c>
      <c r="U315" s="15" t="s">
        <v>54</v>
      </c>
      <c r="V315" s="15" t="s">
        <v>55</v>
      </c>
      <c r="W315" s="40" t="s">
        <v>58</v>
      </c>
    </row>
    <row r="316" spans="2:23" x14ac:dyDescent="0.2">
      <c r="B316" s="20"/>
      <c r="C316" s="15"/>
      <c r="D316" s="15" t="s">
        <v>71</v>
      </c>
      <c r="E316" s="37"/>
      <c r="F316" s="37"/>
      <c r="G316" s="37" t="s">
        <v>58</v>
      </c>
      <c r="H316" s="37">
        <v>45291</v>
      </c>
      <c r="I316" s="15"/>
      <c r="J316" s="16">
        <v>370000</v>
      </c>
      <c r="K316" s="15" t="s">
        <v>73</v>
      </c>
      <c r="L316" s="15" t="s">
        <v>49</v>
      </c>
      <c r="M316" s="16">
        <v>0</v>
      </c>
      <c r="N316" s="39" t="s">
        <v>50</v>
      </c>
      <c r="O316" s="39"/>
      <c r="P316" s="39"/>
      <c r="Q316" s="15"/>
      <c r="R316" s="146"/>
      <c r="S316" s="63"/>
      <c r="T316" s="15" t="s">
        <v>58</v>
      </c>
      <c r="U316" s="15" t="s">
        <v>54</v>
      </c>
      <c r="V316" s="15" t="s">
        <v>55</v>
      </c>
      <c r="W316" s="40" t="s">
        <v>58</v>
      </c>
    </row>
    <row r="317" spans="2:23" x14ac:dyDescent="0.2">
      <c r="B317" s="20"/>
      <c r="C317" s="15"/>
      <c r="D317" s="15" t="s">
        <v>71</v>
      </c>
      <c r="E317" s="37"/>
      <c r="F317" s="37"/>
      <c r="G317" s="85">
        <v>45292</v>
      </c>
      <c r="H317" s="37">
        <v>46387</v>
      </c>
      <c r="I317" s="15"/>
      <c r="J317" s="16">
        <v>320000</v>
      </c>
      <c r="K317" s="15" t="s">
        <v>73</v>
      </c>
      <c r="L317" s="15" t="s">
        <v>49</v>
      </c>
      <c r="M317" s="16">
        <v>0</v>
      </c>
      <c r="N317" s="39" t="s">
        <v>50</v>
      </c>
      <c r="O317" s="39"/>
      <c r="P317" s="39"/>
      <c r="Q317" s="15"/>
      <c r="R317" s="146"/>
      <c r="S317" s="63"/>
      <c r="T317" s="15" t="s">
        <v>58</v>
      </c>
      <c r="U317" s="15" t="s">
        <v>54</v>
      </c>
      <c r="V317" s="15" t="s">
        <v>55</v>
      </c>
      <c r="W317" s="40"/>
    </row>
    <row r="318" spans="2:23" x14ac:dyDescent="0.2">
      <c r="B318" s="20"/>
      <c r="C318" s="15"/>
      <c r="D318" s="15" t="s">
        <v>57</v>
      </c>
      <c r="E318" s="37"/>
      <c r="F318" s="37"/>
      <c r="G318" s="37">
        <v>44621</v>
      </c>
      <c r="H318" s="37" t="s">
        <v>58</v>
      </c>
      <c r="I318" s="15"/>
      <c r="J318" s="16">
        <v>0</v>
      </c>
      <c r="K318" s="15" t="s">
        <v>48</v>
      </c>
      <c r="L318" s="15" t="s">
        <v>49</v>
      </c>
      <c r="M318" s="17">
        <f>27.35/365</f>
        <v>7.4931506849315072E-2</v>
      </c>
      <c r="N318" s="39" t="s">
        <v>50</v>
      </c>
      <c r="O318" s="39"/>
      <c r="P318" s="39"/>
      <c r="Q318" s="15" t="s">
        <v>260</v>
      </c>
      <c r="R318" s="147"/>
      <c r="S318" s="63"/>
      <c r="T318" s="15" t="s">
        <v>58</v>
      </c>
      <c r="U318" s="15" t="s">
        <v>54</v>
      </c>
      <c r="V318" s="15" t="s">
        <v>55</v>
      </c>
      <c r="W318" s="40"/>
    </row>
    <row r="319" spans="2:23" x14ac:dyDescent="0.2">
      <c r="B319" s="43"/>
      <c r="C319" s="44"/>
      <c r="D319" s="44" t="s">
        <v>74</v>
      </c>
      <c r="E319" s="45"/>
      <c r="F319" s="45"/>
      <c r="G319" s="45" t="s">
        <v>58</v>
      </c>
      <c r="H319" s="45" t="s">
        <v>58</v>
      </c>
      <c r="I319" s="44"/>
      <c r="J319" s="47" t="s">
        <v>75</v>
      </c>
      <c r="K319" s="44"/>
      <c r="L319" s="44" t="s">
        <v>76</v>
      </c>
      <c r="M319" s="44"/>
      <c r="N319" s="48"/>
      <c r="O319" s="65">
        <v>9.6699999999999994E-2</v>
      </c>
      <c r="P319" s="48" t="s">
        <v>78</v>
      </c>
      <c r="Q319" s="44"/>
      <c r="R319" s="69"/>
      <c r="S319" s="149" t="s">
        <v>258</v>
      </c>
      <c r="T319" s="44" t="s">
        <v>58</v>
      </c>
      <c r="U319" s="44" t="s">
        <v>54</v>
      </c>
      <c r="V319" s="44" t="s">
        <v>79</v>
      </c>
      <c r="W319" s="49" t="s">
        <v>80</v>
      </c>
    </row>
    <row r="320" spans="2:23" x14ac:dyDescent="0.2">
      <c r="B320" s="43"/>
      <c r="C320" s="44"/>
      <c r="D320" s="44" t="s">
        <v>81</v>
      </c>
      <c r="E320" s="45"/>
      <c r="F320" s="45"/>
      <c r="G320" s="45" t="s">
        <v>58</v>
      </c>
      <c r="H320" s="45" t="s">
        <v>58</v>
      </c>
      <c r="I320" s="44"/>
      <c r="J320" s="47" t="s">
        <v>58</v>
      </c>
      <c r="K320" s="44"/>
      <c r="L320" s="44" t="s">
        <v>76</v>
      </c>
      <c r="M320" s="44"/>
      <c r="N320" s="48"/>
      <c r="O320" s="65">
        <v>9.6699999999999994E-2</v>
      </c>
      <c r="P320" s="48" t="s">
        <v>78</v>
      </c>
      <c r="Q320" s="44"/>
      <c r="R320" s="69"/>
      <c r="S320" s="150"/>
      <c r="T320" s="44" t="s">
        <v>58</v>
      </c>
      <c r="U320" s="44" t="s">
        <v>54</v>
      </c>
      <c r="V320" s="44" t="s">
        <v>79</v>
      </c>
      <c r="W320" s="49" t="s">
        <v>58</v>
      </c>
    </row>
    <row r="321" spans="2:23" x14ac:dyDescent="0.2">
      <c r="B321" s="43"/>
      <c r="C321" s="44"/>
      <c r="D321" s="44" t="s">
        <v>82</v>
      </c>
      <c r="E321" s="45"/>
      <c r="F321" s="45"/>
      <c r="G321" s="45" t="s">
        <v>58</v>
      </c>
      <c r="H321" s="45" t="s">
        <v>58</v>
      </c>
      <c r="I321" s="44"/>
      <c r="J321" s="47" t="s">
        <v>58</v>
      </c>
      <c r="K321" s="44"/>
      <c r="L321" s="44" t="s">
        <v>76</v>
      </c>
      <c r="M321" s="44"/>
      <c r="N321" s="48"/>
      <c r="O321" s="65">
        <v>4.8399999999999999E-2</v>
      </c>
      <c r="P321" s="48" t="s">
        <v>78</v>
      </c>
      <c r="Q321" s="44"/>
      <c r="R321" s="69"/>
      <c r="S321" s="150"/>
      <c r="T321" s="44" t="s">
        <v>58</v>
      </c>
      <c r="U321" s="44" t="s">
        <v>54</v>
      </c>
      <c r="V321" s="44" t="s">
        <v>79</v>
      </c>
      <c r="W321" s="49" t="s">
        <v>58</v>
      </c>
    </row>
    <row r="322" spans="2:23" x14ac:dyDescent="0.2">
      <c r="B322" s="43"/>
      <c r="C322" s="44"/>
      <c r="D322" s="44" t="s">
        <v>84</v>
      </c>
      <c r="E322" s="45"/>
      <c r="F322" s="45"/>
      <c r="G322" s="45" t="s">
        <v>58</v>
      </c>
      <c r="H322" s="45" t="s">
        <v>58</v>
      </c>
      <c r="I322" s="44"/>
      <c r="J322" s="47" t="s">
        <v>58</v>
      </c>
      <c r="K322" s="44"/>
      <c r="L322" s="44" t="s">
        <v>76</v>
      </c>
      <c r="M322" s="44"/>
      <c r="N322" s="48"/>
      <c r="O322" s="65">
        <v>9.6699999999999994E-2</v>
      </c>
      <c r="P322" s="48" t="s">
        <v>78</v>
      </c>
      <c r="Q322" s="44"/>
      <c r="R322" s="69"/>
      <c r="S322" s="150"/>
      <c r="T322" s="44" t="s">
        <v>58</v>
      </c>
      <c r="U322" s="44" t="s">
        <v>54</v>
      </c>
      <c r="V322" s="44" t="s">
        <v>79</v>
      </c>
      <c r="W322" s="49" t="s">
        <v>58</v>
      </c>
    </row>
    <row r="323" spans="2:23" ht="53.25" customHeight="1" x14ac:dyDescent="0.2">
      <c r="B323" s="43"/>
      <c r="C323" s="44"/>
      <c r="D323" s="44" t="s">
        <v>88</v>
      </c>
      <c r="E323" s="45"/>
      <c r="F323" s="45"/>
      <c r="G323" s="45" t="s">
        <v>58</v>
      </c>
      <c r="H323" s="45" t="s">
        <v>58</v>
      </c>
      <c r="I323" s="44"/>
      <c r="J323" s="47" t="s">
        <v>58</v>
      </c>
      <c r="K323" s="44"/>
      <c r="L323" s="44" t="s">
        <v>76</v>
      </c>
      <c r="M323" s="44"/>
      <c r="N323" s="48"/>
      <c r="O323" s="65" t="s">
        <v>261</v>
      </c>
      <c r="P323" s="48" t="s">
        <v>78</v>
      </c>
      <c r="Q323" s="44"/>
      <c r="R323" s="69"/>
      <c r="S323" s="150"/>
      <c r="T323" s="44" t="s">
        <v>58</v>
      </c>
      <c r="U323" s="44" t="s">
        <v>54</v>
      </c>
      <c r="V323" s="44" t="s">
        <v>91</v>
      </c>
      <c r="W323" s="71" t="s">
        <v>262</v>
      </c>
    </row>
    <row r="324" spans="2:23" x14ac:dyDescent="0.2">
      <c r="B324" s="43"/>
      <c r="C324" s="44"/>
      <c r="D324" s="44" t="s">
        <v>93</v>
      </c>
      <c r="E324" s="45"/>
      <c r="F324" s="45"/>
      <c r="G324" s="45" t="s">
        <v>58</v>
      </c>
      <c r="H324" s="45" t="s">
        <v>58</v>
      </c>
      <c r="I324" s="44"/>
      <c r="J324" s="44" t="s">
        <v>58</v>
      </c>
      <c r="K324" s="44"/>
      <c r="L324" s="44" t="s">
        <v>76</v>
      </c>
      <c r="M324" s="44"/>
      <c r="N324" s="48"/>
      <c r="O324" s="65">
        <v>0.97860000000000003</v>
      </c>
      <c r="P324" s="48" t="s">
        <v>78</v>
      </c>
      <c r="Q324" s="44"/>
      <c r="R324" s="69"/>
      <c r="S324" s="150"/>
      <c r="T324" s="44" t="s">
        <v>58</v>
      </c>
      <c r="U324" s="44" t="s">
        <v>54</v>
      </c>
      <c r="V324" s="44" t="s">
        <v>91</v>
      </c>
      <c r="W324" s="49"/>
    </row>
    <row r="325" spans="2:23" x14ac:dyDescent="0.2">
      <c r="B325" s="43"/>
      <c r="C325" s="44"/>
      <c r="D325" s="44" t="s">
        <v>95</v>
      </c>
      <c r="E325" s="45"/>
      <c r="F325" s="45"/>
      <c r="G325" s="45" t="s">
        <v>58</v>
      </c>
      <c r="H325" s="45" t="s">
        <v>58</v>
      </c>
      <c r="I325" s="44"/>
      <c r="J325" s="44" t="s">
        <v>58</v>
      </c>
      <c r="K325" s="44"/>
      <c r="L325" s="44" t="s">
        <v>76</v>
      </c>
      <c r="M325" s="44"/>
      <c r="N325" s="48"/>
      <c r="O325" s="65">
        <f>O324*2</f>
        <v>1.9572000000000001</v>
      </c>
      <c r="P325" s="48" t="s">
        <v>78</v>
      </c>
      <c r="Q325" s="44"/>
      <c r="R325" s="69"/>
      <c r="S325" s="150"/>
      <c r="T325" s="44" t="s">
        <v>58</v>
      </c>
      <c r="U325" s="44" t="s">
        <v>54</v>
      </c>
      <c r="V325" s="44" t="s">
        <v>91</v>
      </c>
      <c r="W325" s="49"/>
    </row>
    <row r="326" spans="2:23" x14ac:dyDescent="0.2">
      <c r="B326" s="43"/>
      <c r="C326" s="44"/>
      <c r="D326" s="44" t="s">
        <v>97</v>
      </c>
      <c r="E326" s="45"/>
      <c r="F326" s="45"/>
      <c r="G326" s="45" t="s">
        <v>58</v>
      </c>
      <c r="H326" s="45" t="s">
        <v>58</v>
      </c>
      <c r="I326" s="44"/>
      <c r="J326" s="44" t="s">
        <v>58</v>
      </c>
      <c r="K326" s="44"/>
      <c r="L326" s="44" t="s">
        <v>76</v>
      </c>
      <c r="M326" s="44"/>
      <c r="N326" s="48"/>
      <c r="O326" s="65">
        <v>3.9350999999999998</v>
      </c>
      <c r="P326" s="48" t="s">
        <v>78</v>
      </c>
      <c r="Q326" s="44"/>
      <c r="R326" s="69"/>
      <c r="S326" s="150"/>
      <c r="T326" s="44" t="s">
        <v>58</v>
      </c>
      <c r="U326" s="44" t="s">
        <v>54</v>
      </c>
      <c r="V326" s="44" t="s">
        <v>91</v>
      </c>
      <c r="W326" s="49"/>
    </row>
    <row r="327" spans="2:23" x14ac:dyDescent="0.2">
      <c r="B327" s="43"/>
      <c r="C327" s="44"/>
      <c r="D327" s="44" t="s">
        <v>99</v>
      </c>
      <c r="E327" s="45"/>
      <c r="F327" s="45"/>
      <c r="G327" s="45" t="s">
        <v>58</v>
      </c>
      <c r="H327" s="45" t="s">
        <v>58</v>
      </c>
      <c r="I327" s="44"/>
      <c r="J327" s="44" t="s">
        <v>58</v>
      </c>
      <c r="K327" s="44"/>
      <c r="L327" s="44" t="s">
        <v>76</v>
      </c>
      <c r="M327" s="44"/>
      <c r="N327" s="48"/>
      <c r="O327" s="65">
        <v>10.929600000000001</v>
      </c>
      <c r="P327" s="48" t="s">
        <v>78</v>
      </c>
      <c r="Q327" s="44"/>
      <c r="R327" s="69"/>
      <c r="S327" s="150"/>
      <c r="T327" s="44" t="s">
        <v>58</v>
      </c>
      <c r="U327" s="44" t="s">
        <v>54</v>
      </c>
      <c r="V327" s="44" t="s">
        <v>91</v>
      </c>
      <c r="W327" s="49"/>
    </row>
    <row r="328" spans="2:23" ht="13.5" thickBot="1" x14ac:dyDescent="0.25">
      <c r="B328" s="50"/>
      <c r="C328" s="51"/>
      <c r="D328" s="51" t="s">
        <v>100</v>
      </c>
      <c r="E328" s="52"/>
      <c r="F328" s="52"/>
      <c r="G328" s="52" t="s">
        <v>58</v>
      </c>
      <c r="H328" s="52" t="s">
        <v>58</v>
      </c>
      <c r="I328" s="51"/>
      <c r="J328" s="51" t="s">
        <v>58</v>
      </c>
      <c r="K328" s="51"/>
      <c r="L328" s="51" t="s">
        <v>76</v>
      </c>
      <c r="M328" s="51"/>
      <c r="N328" s="54"/>
      <c r="O328" s="72">
        <v>10.929600000000001</v>
      </c>
      <c r="P328" s="54" t="s">
        <v>78</v>
      </c>
      <c r="Q328" s="51"/>
      <c r="R328" s="73"/>
      <c r="S328" s="151"/>
      <c r="T328" s="51" t="s">
        <v>58</v>
      </c>
      <c r="U328" s="51" t="s">
        <v>54</v>
      </c>
      <c r="V328" s="51" t="s">
        <v>91</v>
      </c>
      <c r="W328" s="55"/>
    </row>
    <row r="329" spans="2:23" ht="15" x14ac:dyDescent="0.2">
      <c r="B329" s="8"/>
      <c r="C329" s="78"/>
      <c r="D329" s="8"/>
      <c r="E329" s="8"/>
      <c r="F329" s="8"/>
      <c r="G329" s="8"/>
      <c r="H329" s="8"/>
      <c r="I329" s="8"/>
      <c r="J329" s="8"/>
    </row>
    <row r="330" spans="2:23" ht="15" x14ac:dyDescent="0.2">
      <c r="B330" s="8"/>
      <c r="C330" s="78"/>
      <c r="D330" s="8"/>
      <c r="E330" s="8"/>
      <c r="F330" s="8"/>
      <c r="G330" s="8"/>
      <c r="H330" s="8"/>
      <c r="I330" s="8"/>
      <c r="J330" s="8"/>
    </row>
    <row r="331" spans="2:23" ht="15.75" x14ac:dyDescent="0.25">
      <c r="B331" s="116"/>
      <c r="C331" s="78"/>
      <c r="D331" s="8"/>
      <c r="E331" s="8"/>
      <c r="F331" s="8"/>
      <c r="G331" s="8"/>
      <c r="H331" s="8"/>
      <c r="I331" s="8"/>
      <c r="J331" s="8"/>
    </row>
    <row r="332" spans="2:23" ht="15.75" x14ac:dyDescent="0.25">
      <c r="B332" s="116" t="s">
        <v>279</v>
      </c>
      <c r="C332" s="118"/>
      <c r="D332" s="119"/>
      <c r="E332" s="8"/>
      <c r="F332" s="8"/>
      <c r="G332" s="8"/>
      <c r="H332" s="8"/>
      <c r="I332" s="8"/>
      <c r="J332" s="8"/>
    </row>
    <row r="333" spans="2:23" ht="15" x14ac:dyDescent="0.2">
      <c r="B333" s="8"/>
      <c r="C333" s="78"/>
      <c r="D333" s="8"/>
      <c r="E333" s="8"/>
      <c r="F333" s="8"/>
      <c r="G333" s="8"/>
      <c r="H333" s="8"/>
      <c r="I333" s="8"/>
      <c r="J333" s="8"/>
    </row>
    <row r="334" spans="2:23" ht="15.75" x14ac:dyDescent="0.25">
      <c r="B334" s="116" t="s">
        <v>264</v>
      </c>
      <c r="C334" s="78"/>
      <c r="D334" s="8"/>
      <c r="E334" s="8"/>
      <c r="F334" s="8"/>
      <c r="G334" s="8"/>
      <c r="H334" s="8"/>
      <c r="I334" s="8"/>
      <c r="J334" s="8"/>
    </row>
    <row r="335" spans="2:23" ht="15" x14ac:dyDescent="0.2">
      <c r="B335" s="8"/>
      <c r="C335" s="78"/>
      <c r="D335" s="8"/>
      <c r="E335" s="8"/>
      <c r="F335" s="8"/>
      <c r="G335" s="8"/>
      <c r="H335" s="8"/>
      <c r="I335" s="8"/>
      <c r="J335" s="8"/>
    </row>
    <row r="336" spans="2:23" ht="15.75" x14ac:dyDescent="0.25">
      <c r="B336" s="116" t="s">
        <v>268</v>
      </c>
      <c r="C336" s="78"/>
      <c r="D336" s="8"/>
      <c r="E336" s="8"/>
      <c r="F336" s="8"/>
      <c r="G336" s="8"/>
      <c r="H336" s="8"/>
      <c r="I336" s="8"/>
      <c r="J336" s="8"/>
    </row>
    <row r="337" spans="2:10" ht="15" x14ac:dyDescent="0.2">
      <c r="B337" s="8"/>
      <c r="C337" s="78"/>
      <c r="D337" s="8"/>
      <c r="E337" s="8"/>
      <c r="F337" s="8"/>
      <c r="G337" s="8"/>
      <c r="H337" s="8"/>
      <c r="I337" s="8"/>
      <c r="J337" s="8"/>
    </row>
    <row r="338" spans="2:10" ht="15" x14ac:dyDescent="0.2">
      <c r="B338" s="8"/>
      <c r="C338" s="78"/>
      <c r="D338" s="8"/>
      <c r="E338" s="8"/>
      <c r="F338" s="8"/>
      <c r="G338" s="8"/>
      <c r="H338" s="8"/>
      <c r="I338" s="8"/>
      <c r="J338" s="8"/>
    </row>
    <row r="339" spans="2:10" ht="15" x14ac:dyDescent="0.2">
      <c r="B339" s="8"/>
      <c r="C339" s="78"/>
      <c r="D339" s="8"/>
      <c r="E339" s="8"/>
      <c r="F339" s="8"/>
      <c r="G339" s="8"/>
      <c r="H339" s="8"/>
      <c r="I339" s="8"/>
      <c r="J339" s="8"/>
    </row>
    <row r="340" spans="2:10" ht="15" x14ac:dyDescent="0.2">
      <c r="B340" s="8"/>
      <c r="C340" s="78"/>
      <c r="D340" s="8"/>
      <c r="E340" s="8"/>
      <c r="F340" s="8"/>
      <c r="G340" s="8"/>
      <c r="H340" s="8"/>
      <c r="I340" s="8"/>
      <c r="J340" s="8"/>
    </row>
    <row r="341" spans="2:10" ht="15" x14ac:dyDescent="0.2">
      <c r="B341" s="8"/>
      <c r="C341" s="78"/>
      <c r="D341" s="8"/>
      <c r="E341" s="8"/>
      <c r="F341" s="8"/>
      <c r="G341" s="8"/>
      <c r="H341" s="8"/>
      <c r="I341" s="8"/>
      <c r="J341" s="8"/>
    </row>
    <row r="342" spans="2:10" ht="15" x14ac:dyDescent="0.2">
      <c r="B342" s="8"/>
      <c r="C342" s="78"/>
      <c r="D342" s="8"/>
      <c r="E342" s="8"/>
      <c r="F342" s="8"/>
      <c r="G342" s="8"/>
      <c r="H342" s="8"/>
      <c r="I342" s="8"/>
      <c r="J342" s="8"/>
    </row>
    <row r="343" spans="2:10" ht="15" x14ac:dyDescent="0.2">
      <c r="B343" s="8"/>
      <c r="C343" s="78"/>
      <c r="D343" s="8"/>
      <c r="E343" s="8"/>
      <c r="F343" s="8"/>
      <c r="G343" s="8"/>
      <c r="H343" s="8"/>
      <c r="I343" s="8"/>
      <c r="J343" s="8"/>
    </row>
    <row r="344" spans="2:10" ht="15" x14ac:dyDescent="0.2">
      <c r="B344" s="8"/>
      <c r="C344" s="78"/>
      <c r="D344" s="8"/>
      <c r="E344" s="8"/>
      <c r="F344" s="8"/>
      <c r="G344" s="8"/>
      <c r="H344" s="8"/>
      <c r="I344" s="8"/>
      <c r="J344" s="8"/>
    </row>
    <row r="345" spans="2:10" ht="15" x14ac:dyDescent="0.2">
      <c r="B345" s="8"/>
      <c r="C345" s="78"/>
      <c r="D345" s="8"/>
      <c r="E345" s="8"/>
      <c r="F345" s="8"/>
      <c r="G345" s="8"/>
      <c r="H345" s="8"/>
      <c r="I345" s="8"/>
      <c r="J345" s="8"/>
    </row>
    <row r="346" spans="2:10" ht="15" x14ac:dyDescent="0.2">
      <c r="B346" s="8"/>
      <c r="C346" s="78"/>
      <c r="D346" s="8"/>
      <c r="E346" s="8"/>
      <c r="F346" s="8"/>
      <c r="G346" s="8"/>
      <c r="H346" s="8"/>
      <c r="I346" s="8"/>
      <c r="J346" s="8"/>
    </row>
    <row r="347" spans="2:10" ht="15" x14ac:dyDescent="0.2">
      <c r="B347" s="8"/>
      <c r="C347" s="78"/>
      <c r="D347" s="8"/>
      <c r="E347" s="8"/>
      <c r="F347" s="8"/>
      <c r="G347" s="8"/>
      <c r="H347" s="8"/>
      <c r="I347" s="8"/>
      <c r="J347" s="8"/>
    </row>
    <row r="348" spans="2:10" ht="15" x14ac:dyDescent="0.2">
      <c r="B348" s="8"/>
      <c r="C348" s="78"/>
      <c r="D348" s="8"/>
      <c r="E348" s="8"/>
      <c r="F348" s="8"/>
      <c r="G348" s="8"/>
      <c r="H348" s="8"/>
      <c r="I348" s="8"/>
      <c r="J348" s="8"/>
    </row>
    <row r="349" spans="2:10" ht="15" x14ac:dyDescent="0.2">
      <c r="B349" s="8"/>
      <c r="C349" s="78"/>
      <c r="D349" s="8"/>
      <c r="E349" s="8"/>
      <c r="F349" s="8"/>
      <c r="G349" s="8"/>
      <c r="H349" s="8"/>
      <c r="I349" s="8"/>
      <c r="J349" s="8"/>
    </row>
    <row r="350" spans="2:10" ht="15" x14ac:dyDescent="0.2">
      <c r="B350" s="8"/>
      <c r="C350" s="78"/>
      <c r="D350" s="8"/>
      <c r="E350" s="8"/>
      <c r="F350" s="8"/>
      <c r="G350" s="8"/>
      <c r="H350" s="8"/>
      <c r="I350" s="8"/>
      <c r="J350" s="8"/>
    </row>
    <row r="351" spans="2:10" ht="15" x14ac:dyDescent="0.2">
      <c r="B351" s="8"/>
      <c r="C351" s="78"/>
      <c r="D351" s="8"/>
      <c r="E351" s="8"/>
      <c r="F351" s="8"/>
      <c r="G351" s="8"/>
      <c r="H351" s="8"/>
      <c r="I351" s="8"/>
      <c r="J351" s="8"/>
    </row>
    <row r="352" spans="2:10" ht="15" x14ac:dyDescent="0.2">
      <c r="B352" s="8"/>
      <c r="C352" s="78"/>
      <c r="D352" s="8"/>
      <c r="E352" s="8"/>
      <c r="F352" s="8"/>
      <c r="G352" s="8"/>
      <c r="H352" s="8"/>
      <c r="I352" s="8"/>
      <c r="J352" s="8"/>
    </row>
    <row r="353" spans="2:10" ht="15" x14ac:dyDescent="0.2">
      <c r="B353" s="8"/>
      <c r="C353" s="78"/>
      <c r="D353" s="8"/>
      <c r="E353" s="8"/>
      <c r="F353" s="8"/>
      <c r="G353" s="8"/>
      <c r="H353" s="8"/>
      <c r="I353" s="8"/>
      <c r="J353" s="8"/>
    </row>
    <row r="354" spans="2:10" ht="15" x14ac:dyDescent="0.2">
      <c r="B354" s="8"/>
      <c r="C354" s="78"/>
      <c r="D354" s="8"/>
      <c r="E354" s="8"/>
      <c r="F354" s="8"/>
      <c r="G354" s="8"/>
      <c r="H354" s="8"/>
      <c r="I354" s="8"/>
      <c r="J354" s="8"/>
    </row>
    <row r="355" spans="2:10" ht="15" x14ac:dyDescent="0.2">
      <c r="B355" s="8"/>
      <c r="C355" s="78"/>
      <c r="D355" s="8"/>
      <c r="E355" s="8"/>
      <c r="F355" s="8"/>
      <c r="G355" s="8"/>
      <c r="H355" s="8"/>
      <c r="I355" s="8"/>
      <c r="J355" s="8"/>
    </row>
    <row r="356" spans="2:10" ht="15" x14ac:dyDescent="0.2">
      <c r="B356" s="8"/>
      <c r="C356" s="78"/>
      <c r="D356" s="8"/>
      <c r="E356" s="8"/>
      <c r="F356" s="8"/>
      <c r="G356" s="8"/>
      <c r="H356" s="8"/>
      <c r="I356" s="8"/>
      <c r="J356" s="8"/>
    </row>
    <row r="357" spans="2:10" ht="15" x14ac:dyDescent="0.2">
      <c r="B357" s="8"/>
      <c r="C357" s="78"/>
      <c r="D357" s="8"/>
      <c r="E357" s="8"/>
      <c r="F357" s="8"/>
      <c r="G357" s="8"/>
      <c r="H357" s="8"/>
      <c r="I357" s="8"/>
      <c r="J357" s="8"/>
    </row>
    <row r="358" spans="2:10" ht="15" x14ac:dyDescent="0.2">
      <c r="B358" s="8"/>
      <c r="C358" s="78"/>
      <c r="D358" s="8"/>
      <c r="E358" s="8"/>
      <c r="F358" s="8"/>
      <c r="G358" s="8"/>
      <c r="H358" s="8"/>
      <c r="I358" s="8"/>
      <c r="J358" s="8"/>
    </row>
    <row r="359" spans="2:10" ht="15" x14ac:dyDescent="0.2">
      <c r="B359" s="8"/>
      <c r="C359" s="78"/>
      <c r="D359" s="8"/>
      <c r="E359" s="8"/>
      <c r="F359" s="8"/>
      <c r="G359" s="8"/>
      <c r="H359" s="8"/>
      <c r="I359" s="8"/>
      <c r="J359" s="8"/>
    </row>
    <row r="360" spans="2:10" ht="15" x14ac:dyDescent="0.2">
      <c r="B360" s="8"/>
      <c r="C360" s="8"/>
      <c r="D360" s="8"/>
      <c r="E360" s="8"/>
      <c r="F360" s="8"/>
      <c r="G360" s="8"/>
      <c r="H360" s="8"/>
      <c r="I360" s="8"/>
      <c r="J360" s="8"/>
    </row>
    <row r="361" spans="2:10" ht="15" x14ac:dyDescent="0.2">
      <c r="B361" s="8"/>
      <c r="C361" s="8"/>
      <c r="D361" s="8"/>
      <c r="E361" s="8"/>
      <c r="F361" s="8"/>
      <c r="G361" s="8"/>
      <c r="H361" s="8"/>
      <c r="I361" s="8"/>
      <c r="J361" s="8"/>
    </row>
    <row r="362" spans="2:10" ht="15" x14ac:dyDescent="0.2">
      <c r="B362" s="8"/>
      <c r="C362" s="8"/>
      <c r="D362" s="8"/>
      <c r="E362" s="8"/>
      <c r="F362" s="8"/>
      <c r="G362" s="8"/>
      <c r="H362" s="8"/>
      <c r="I362" s="8"/>
      <c r="J362" s="8"/>
    </row>
    <row r="363" spans="2:10" ht="15" x14ac:dyDescent="0.2">
      <c r="B363" s="8"/>
      <c r="C363" s="8"/>
      <c r="D363" s="8"/>
      <c r="E363" s="8"/>
      <c r="F363" s="8"/>
      <c r="G363" s="8"/>
      <c r="H363" s="8"/>
      <c r="I363" s="8"/>
      <c r="J363" s="8"/>
    </row>
    <row r="364" spans="2:10" ht="15" x14ac:dyDescent="0.2">
      <c r="D364" s="8"/>
      <c r="E364" s="8"/>
      <c r="F364" s="8"/>
      <c r="G364" s="8"/>
      <c r="H364" s="8"/>
      <c r="I364" s="8"/>
      <c r="J364" s="8"/>
    </row>
  </sheetData>
  <sheetProtection formatCells="0" formatColumns="0" formatRows="0"/>
  <mergeCells count="47">
    <mergeCell ref="S319:S328"/>
    <mergeCell ref="R270:R285"/>
    <mergeCell ref="S286:S295"/>
    <mergeCell ref="R296:R301"/>
    <mergeCell ref="S302:S311"/>
    <mergeCell ref="R232:R236"/>
    <mergeCell ref="S237:S248"/>
    <mergeCell ref="R249:R256"/>
    <mergeCell ref="S257:S269"/>
    <mergeCell ref="R312:R318"/>
    <mergeCell ref="S194:S199"/>
    <mergeCell ref="S200:S202"/>
    <mergeCell ref="S203:S205"/>
    <mergeCell ref="R206:R213"/>
    <mergeCell ref="S214:S231"/>
    <mergeCell ref="S138:S149"/>
    <mergeCell ref="S159:S170"/>
    <mergeCell ref="R171:R176"/>
    <mergeCell ref="S177:S186"/>
    <mergeCell ref="R187:R193"/>
    <mergeCell ref="R100:R106"/>
    <mergeCell ref="S107:S118"/>
    <mergeCell ref="R119:R124"/>
    <mergeCell ref="R126:R131"/>
    <mergeCell ref="R132:R137"/>
    <mergeCell ref="R52:R59"/>
    <mergeCell ref="R61:R62"/>
    <mergeCell ref="R63:R82"/>
    <mergeCell ref="S84:S99"/>
    <mergeCell ref="R14:R23"/>
    <mergeCell ref="S24:S35"/>
    <mergeCell ref="R36:R41"/>
    <mergeCell ref="S42:S51"/>
    <mergeCell ref="U11:V11"/>
    <mergeCell ref="B10:D10"/>
    <mergeCell ref="E10:I10"/>
    <mergeCell ref="L10:T10"/>
    <mergeCell ref="J11:K11"/>
    <mergeCell ref="B11:D11"/>
    <mergeCell ref="E11:I11"/>
    <mergeCell ref="L11:T11"/>
    <mergeCell ref="W12:W13"/>
    <mergeCell ref="J12:J13"/>
    <mergeCell ref="K12:K13"/>
    <mergeCell ref="L12:L13"/>
    <mergeCell ref="U12:U13"/>
    <mergeCell ref="V12:V13"/>
  </mergeCells>
  <phoneticPr fontId="10" type="noConversion"/>
  <dataValidations count="7">
    <dataValidation type="list" allowBlank="1" showInputMessage="1" showErrorMessage="1" sqref="WVJ983325:WVJ983344 L65821:L65840 IX65821:IX65840 ST65821:ST65840 ACP65821:ACP65840 AML65821:AML65840 AWH65821:AWH65840 BGD65821:BGD65840 BPZ65821:BPZ65840 BZV65821:BZV65840 CJR65821:CJR65840 CTN65821:CTN65840 DDJ65821:DDJ65840 DNF65821:DNF65840 DXB65821:DXB65840 EGX65821:EGX65840 EQT65821:EQT65840 FAP65821:FAP65840 FKL65821:FKL65840 FUH65821:FUH65840 GED65821:GED65840 GNZ65821:GNZ65840 GXV65821:GXV65840 HHR65821:HHR65840 HRN65821:HRN65840 IBJ65821:IBJ65840 ILF65821:ILF65840 IVB65821:IVB65840 JEX65821:JEX65840 JOT65821:JOT65840 JYP65821:JYP65840 KIL65821:KIL65840 KSH65821:KSH65840 LCD65821:LCD65840 LLZ65821:LLZ65840 LVV65821:LVV65840 MFR65821:MFR65840 MPN65821:MPN65840 MZJ65821:MZJ65840 NJF65821:NJF65840 NTB65821:NTB65840 OCX65821:OCX65840 OMT65821:OMT65840 OWP65821:OWP65840 PGL65821:PGL65840 PQH65821:PQH65840 QAD65821:QAD65840 QJZ65821:QJZ65840 QTV65821:QTV65840 RDR65821:RDR65840 RNN65821:RNN65840 RXJ65821:RXJ65840 SHF65821:SHF65840 SRB65821:SRB65840 TAX65821:TAX65840 TKT65821:TKT65840 TUP65821:TUP65840 UEL65821:UEL65840 UOH65821:UOH65840 UYD65821:UYD65840 VHZ65821:VHZ65840 VRV65821:VRV65840 WBR65821:WBR65840 WLN65821:WLN65840 WVJ65821:WVJ65840 L131357:L131376 IX131357:IX131376 ST131357:ST131376 ACP131357:ACP131376 AML131357:AML131376 AWH131357:AWH131376 BGD131357:BGD131376 BPZ131357:BPZ131376 BZV131357:BZV131376 CJR131357:CJR131376 CTN131357:CTN131376 DDJ131357:DDJ131376 DNF131357:DNF131376 DXB131357:DXB131376 EGX131357:EGX131376 EQT131357:EQT131376 FAP131357:FAP131376 FKL131357:FKL131376 FUH131357:FUH131376 GED131357:GED131376 GNZ131357:GNZ131376 GXV131357:GXV131376 HHR131357:HHR131376 HRN131357:HRN131376 IBJ131357:IBJ131376 ILF131357:ILF131376 IVB131357:IVB131376 JEX131357:JEX131376 JOT131357:JOT131376 JYP131357:JYP131376 KIL131357:KIL131376 KSH131357:KSH131376 LCD131357:LCD131376 LLZ131357:LLZ131376 LVV131357:LVV131376 MFR131357:MFR131376 MPN131357:MPN131376 MZJ131357:MZJ131376 NJF131357:NJF131376 NTB131357:NTB131376 OCX131357:OCX131376 OMT131357:OMT131376 OWP131357:OWP131376 PGL131357:PGL131376 PQH131357:PQH131376 QAD131357:QAD131376 QJZ131357:QJZ131376 QTV131357:QTV131376 RDR131357:RDR131376 RNN131357:RNN131376 RXJ131357:RXJ131376 SHF131357:SHF131376 SRB131357:SRB131376 TAX131357:TAX131376 TKT131357:TKT131376 TUP131357:TUP131376 UEL131357:UEL131376 UOH131357:UOH131376 UYD131357:UYD131376 VHZ131357:VHZ131376 VRV131357:VRV131376 WBR131357:WBR131376 WLN131357:WLN131376 WVJ131357:WVJ131376 L196893:L196912 IX196893:IX196912 ST196893:ST196912 ACP196893:ACP196912 AML196893:AML196912 AWH196893:AWH196912 BGD196893:BGD196912 BPZ196893:BPZ196912 BZV196893:BZV196912 CJR196893:CJR196912 CTN196893:CTN196912 DDJ196893:DDJ196912 DNF196893:DNF196912 DXB196893:DXB196912 EGX196893:EGX196912 EQT196893:EQT196912 FAP196893:FAP196912 FKL196893:FKL196912 FUH196893:FUH196912 GED196893:GED196912 GNZ196893:GNZ196912 GXV196893:GXV196912 HHR196893:HHR196912 HRN196893:HRN196912 IBJ196893:IBJ196912 ILF196893:ILF196912 IVB196893:IVB196912 JEX196893:JEX196912 JOT196893:JOT196912 JYP196893:JYP196912 KIL196893:KIL196912 KSH196893:KSH196912 LCD196893:LCD196912 LLZ196893:LLZ196912 LVV196893:LVV196912 MFR196893:MFR196912 MPN196893:MPN196912 MZJ196893:MZJ196912 NJF196893:NJF196912 NTB196893:NTB196912 OCX196893:OCX196912 OMT196893:OMT196912 OWP196893:OWP196912 PGL196893:PGL196912 PQH196893:PQH196912 QAD196893:QAD196912 QJZ196893:QJZ196912 QTV196893:QTV196912 RDR196893:RDR196912 RNN196893:RNN196912 RXJ196893:RXJ196912 SHF196893:SHF196912 SRB196893:SRB196912 TAX196893:TAX196912 TKT196893:TKT196912 TUP196893:TUP196912 UEL196893:UEL196912 UOH196893:UOH196912 UYD196893:UYD196912 VHZ196893:VHZ196912 VRV196893:VRV196912 WBR196893:WBR196912 WLN196893:WLN196912 WVJ196893:WVJ196912 L262429:L262448 IX262429:IX262448 ST262429:ST262448 ACP262429:ACP262448 AML262429:AML262448 AWH262429:AWH262448 BGD262429:BGD262448 BPZ262429:BPZ262448 BZV262429:BZV262448 CJR262429:CJR262448 CTN262429:CTN262448 DDJ262429:DDJ262448 DNF262429:DNF262448 DXB262429:DXB262448 EGX262429:EGX262448 EQT262429:EQT262448 FAP262429:FAP262448 FKL262429:FKL262448 FUH262429:FUH262448 GED262429:GED262448 GNZ262429:GNZ262448 GXV262429:GXV262448 HHR262429:HHR262448 HRN262429:HRN262448 IBJ262429:IBJ262448 ILF262429:ILF262448 IVB262429:IVB262448 JEX262429:JEX262448 JOT262429:JOT262448 JYP262429:JYP262448 KIL262429:KIL262448 KSH262429:KSH262448 LCD262429:LCD262448 LLZ262429:LLZ262448 LVV262429:LVV262448 MFR262429:MFR262448 MPN262429:MPN262448 MZJ262429:MZJ262448 NJF262429:NJF262448 NTB262429:NTB262448 OCX262429:OCX262448 OMT262429:OMT262448 OWP262429:OWP262448 PGL262429:PGL262448 PQH262429:PQH262448 QAD262429:QAD262448 QJZ262429:QJZ262448 QTV262429:QTV262448 RDR262429:RDR262448 RNN262429:RNN262448 RXJ262429:RXJ262448 SHF262429:SHF262448 SRB262429:SRB262448 TAX262429:TAX262448 TKT262429:TKT262448 TUP262429:TUP262448 UEL262429:UEL262448 UOH262429:UOH262448 UYD262429:UYD262448 VHZ262429:VHZ262448 VRV262429:VRV262448 WBR262429:WBR262448 WLN262429:WLN262448 WVJ262429:WVJ262448 L327965:L327984 IX327965:IX327984 ST327965:ST327984 ACP327965:ACP327984 AML327965:AML327984 AWH327965:AWH327984 BGD327965:BGD327984 BPZ327965:BPZ327984 BZV327965:BZV327984 CJR327965:CJR327984 CTN327965:CTN327984 DDJ327965:DDJ327984 DNF327965:DNF327984 DXB327965:DXB327984 EGX327965:EGX327984 EQT327965:EQT327984 FAP327965:FAP327984 FKL327965:FKL327984 FUH327965:FUH327984 GED327965:GED327984 GNZ327965:GNZ327984 GXV327965:GXV327984 HHR327965:HHR327984 HRN327965:HRN327984 IBJ327965:IBJ327984 ILF327965:ILF327984 IVB327965:IVB327984 JEX327965:JEX327984 JOT327965:JOT327984 JYP327965:JYP327984 KIL327965:KIL327984 KSH327965:KSH327984 LCD327965:LCD327984 LLZ327965:LLZ327984 LVV327965:LVV327984 MFR327965:MFR327984 MPN327965:MPN327984 MZJ327965:MZJ327984 NJF327965:NJF327984 NTB327965:NTB327984 OCX327965:OCX327984 OMT327965:OMT327984 OWP327965:OWP327984 PGL327965:PGL327984 PQH327965:PQH327984 QAD327965:QAD327984 QJZ327965:QJZ327984 QTV327965:QTV327984 RDR327965:RDR327984 RNN327965:RNN327984 RXJ327965:RXJ327984 SHF327965:SHF327984 SRB327965:SRB327984 TAX327965:TAX327984 TKT327965:TKT327984 TUP327965:TUP327984 UEL327965:UEL327984 UOH327965:UOH327984 UYD327965:UYD327984 VHZ327965:VHZ327984 VRV327965:VRV327984 WBR327965:WBR327984 WLN327965:WLN327984 WVJ327965:WVJ327984 L393501:L393520 IX393501:IX393520 ST393501:ST393520 ACP393501:ACP393520 AML393501:AML393520 AWH393501:AWH393520 BGD393501:BGD393520 BPZ393501:BPZ393520 BZV393501:BZV393520 CJR393501:CJR393520 CTN393501:CTN393520 DDJ393501:DDJ393520 DNF393501:DNF393520 DXB393501:DXB393520 EGX393501:EGX393520 EQT393501:EQT393520 FAP393501:FAP393520 FKL393501:FKL393520 FUH393501:FUH393520 GED393501:GED393520 GNZ393501:GNZ393520 GXV393501:GXV393520 HHR393501:HHR393520 HRN393501:HRN393520 IBJ393501:IBJ393520 ILF393501:ILF393520 IVB393501:IVB393520 JEX393501:JEX393520 JOT393501:JOT393520 JYP393501:JYP393520 KIL393501:KIL393520 KSH393501:KSH393520 LCD393501:LCD393520 LLZ393501:LLZ393520 LVV393501:LVV393520 MFR393501:MFR393520 MPN393501:MPN393520 MZJ393501:MZJ393520 NJF393501:NJF393520 NTB393501:NTB393520 OCX393501:OCX393520 OMT393501:OMT393520 OWP393501:OWP393520 PGL393501:PGL393520 PQH393501:PQH393520 QAD393501:QAD393520 QJZ393501:QJZ393520 QTV393501:QTV393520 RDR393501:RDR393520 RNN393501:RNN393520 RXJ393501:RXJ393520 SHF393501:SHF393520 SRB393501:SRB393520 TAX393501:TAX393520 TKT393501:TKT393520 TUP393501:TUP393520 UEL393501:UEL393520 UOH393501:UOH393520 UYD393501:UYD393520 VHZ393501:VHZ393520 VRV393501:VRV393520 WBR393501:WBR393520 WLN393501:WLN393520 WVJ393501:WVJ393520 L459037:L459056 IX459037:IX459056 ST459037:ST459056 ACP459037:ACP459056 AML459037:AML459056 AWH459037:AWH459056 BGD459037:BGD459056 BPZ459037:BPZ459056 BZV459037:BZV459056 CJR459037:CJR459056 CTN459037:CTN459056 DDJ459037:DDJ459056 DNF459037:DNF459056 DXB459037:DXB459056 EGX459037:EGX459056 EQT459037:EQT459056 FAP459037:FAP459056 FKL459037:FKL459056 FUH459037:FUH459056 GED459037:GED459056 GNZ459037:GNZ459056 GXV459037:GXV459056 HHR459037:HHR459056 HRN459037:HRN459056 IBJ459037:IBJ459056 ILF459037:ILF459056 IVB459037:IVB459056 JEX459037:JEX459056 JOT459037:JOT459056 JYP459037:JYP459056 KIL459037:KIL459056 KSH459037:KSH459056 LCD459037:LCD459056 LLZ459037:LLZ459056 LVV459037:LVV459056 MFR459037:MFR459056 MPN459037:MPN459056 MZJ459037:MZJ459056 NJF459037:NJF459056 NTB459037:NTB459056 OCX459037:OCX459056 OMT459037:OMT459056 OWP459037:OWP459056 PGL459037:PGL459056 PQH459037:PQH459056 QAD459037:QAD459056 QJZ459037:QJZ459056 QTV459037:QTV459056 RDR459037:RDR459056 RNN459037:RNN459056 RXJ459037:RXJ459056 SHF459037:SHF459056 SRB459037:SRB459056 TAX459037:TAX459056 TKT459037:TKT459056 TUP459037:TUP459056 UEL459037:UEL459056 UOH459037:UOH459056 UYD459037:UYD459056 VHZ459037:VHZ459056 VRV459037:VRV459056 WBR459037:WBR459056 WLN459037:WLN459056 WVJ459037:WVJ459056 L524573:L524592 IX524573:IX524592 ST524573:ST524592 ACP524573:ACP524592 AML524573:AML524592 AWH524573:AWH524592 BGD524573:BGD524592 BPZ524573:BPZ524592 BZV524573:BZV524592 CJR524573:CJR524592 CTN524573:CTN524592 DDJ524573:DDJ524592 DNF524573:DNF524592 DXB524573:DXB524592 EGX524573:EGX524592 EQT524573:EQT524592 FAP524573:FAP524592 FKL524573:FKL524592 FUH524573:FUH524592 GED524573:GED524592 GNZ524573:GNZ524592 GXV524573:GXV524592 HHR524573:HHR524592 HRN524573:HRN524592 IBJ524573:IBJ524592 ILF524573:ILF524592 IVB524573:IVB524592 JEX524573:JEX524592 JOT524573:JOT524592 JYP524573:JYP524592 KIL524573:KIL524592 KSH524573:KSH524592 LCD524573:LCD524592 LLZ524573:LLZ524592 LVV524573:LVV524592 MFR524573:MFR524592 MPN524573:MPN524592 MZJ524573:MZJ524592 NJF524573:NJF524592 NTB524573:NTB524592 OCX524573:OCX524592 OMT524573:OMT524592 OWP524573:OWP524592 PGL524573:PGL524592 PQH524573:PQH524592 QAD524573:QAD524592 QJZ524573:QJZ524592 QTV524573:QTV524592 RDR524573:RDR524592 RNN524573:RNN524592 RXJ524573:RXJ524592 SHF524573:SHF524592 SRB524573:SRB524592 TAX524573:TAX524592 TKT524573:TKT524592 TUP524573:TUP524592 UEL524573:UEL524592 UOH524573:UOH524592 UYD524573:UYD524592 VHZ524573:VHZ524592 VRV524573:VRV524592 WBR524573:WBR524592 WLN524573:WLN524592 WVJ524573:WVJ524592 L590109:L590128 IX590109:IX590128 ST590109:ST590128 ACP590109:ACP590128 AML590109:AML590128 AWH590109:AWH590128 BGD590109:BGD590128 BPZ590109:BPZ590128 BZV590109:BZV590128 CJR590109:CJR590128 CTN590109:CTN590128 DDJ590109:DDJ590128 DNF590109:DNF590128 DXB590109:DXB590128 EGX590109:EGX590128 EQT590109:EQT590128 FAP590109:FAP590128 FKL590109:FKL590128 FUH590109:FUH590128 GED590109:GED590128 GNZ590109:GNZ590128 GXV590109:GXV590128 HHR590109:HHR590128 HRN590109:HRN590128 IBJ590109:IBJ590128 ILF590109:ILF590128 IVB590109:IVB590128 JEX590109:JEX590128 JOT590109:JOT590128 JYP590109:JYP590128 KIL590109:KIL590128 KSH590109:KSH590128 LCD590109:LCD590128 LLZ590109:LLZ590128 LVV590109:LVV590128 MFR590109:MFR590128 MPN590109:MPN590128 MZJ590109:MZJ590128 NJF590109:NJF590128 NTB590109:NTB590128 OCX590109:OCX590128 OMT590109:OMT590128 OWP590109:OWP590128 PGL590109:PGL590128 PQH590109:PQH590128 QAD590109:QAD590128 QJZ590109:QJZ590128 QTV590109:QTV590128 RDR590109:RDR590128 RNN590109:RNN590128 RXJ590109:RXJ590128 SHF590109:SHF590128 SRB590109:SRB590128 TAX590109:TAX590128 TKT590109:TKT590128 TUP590109:TUP590128 UEL590109:UEL590128 UOH590109:UOH590128 UYD590109:UYD590128 VHZ590109:VHZ590128 VRV590109:VRV590128 WBR590109:WBR590128 WLN590109:WLN590128 WVJ590109:WVJ590128 L655645:L655664 IX655645:IX655664 ST655645:ST655664 ACP655645:ACP655664 AML655645:AML655664 AWH655645:AWH655664 BGD655645:BGD655664 BPZ655645:BPZ655664 BZV655645:BZV655664 CJR655645:CJR655664 CTN655645:CTN655664 DDJ655645:DDJ655664 DNF655645:DNF655664 DXB655645:DXB655664 EGX655645:EGX655664 EQT655645:EQT655664 FAP655645:FAP655664 FKL655645:FKL655664 FUH655645:FUH655664 GED655645:GED655664 GNZ655645:GNZ655664 GXV655645:GXV655664 HHR655645:HHR655664 HRN655645:HRN655664 IBJ655645:IBJ655664 ILF655645:ILF655664 IVB655645:IVB655664 JEX655645:JEX655664 JOT655645:JOT655664 JYP655645:JYP655664 KIL655645:KIL655664 KSH655645:KSH655664 LCD655645:LCD655664 LLZ655645:LLZ655664 LVV655645:LVV655664 MFR655645:MFR655664 MPN655645:MPN655664 MZJ655645:MZJ655664 NJF655645:NJF655664 NTB655645:NTB655664 OCX655645:OCX655664 OMT655645:OMT655664 OWP655645:OWP655664 PGL655645:PGL655664 PQH655645:PQH655664 QAD655645:QAD655664 QJZ655645:QJZ655664 QTV655645:QTV655664 RDR655645:RDR655664 RNN655645:RNN655664 RXJ655645:RXJ655664 SHF655645:SHF655664 SRB655645:SRB655664 TAX655645:TAX655664 TKT655645:TKT655664 TUP655645:TUP655664 UEL655645:UEL655664 UOH655645:UOH655664 UYD655645:UYD655664 VHZ655645:VHZ655664 VRV655645:VRV655664 WBR655645:WBR655664 WLN655645:WLN655664 WVJ655645:WVJ655664 L721181:L721200 IX721181:IX721200 ST721181:ST721200 ACP721181:ACP721200 AML721181:AML721200 AWH721181:AWH721200 BGD721181:BGD721200 BPZ721181:BPZ721200 BZV721181:BZV721200 CJR721181:CJR721200 CTN721181:CTN721200 DDJ721181:DDJ721200 DNF721181:DNF721200 DXB721181:DXB721200 EGX721181:EGX721200 EQT721181:EQT721200 FAP721181:FAP721200 FKL721181:FKL721200 FUH721181:FUH721200 GED721181:GED721200 GNZ721181:GNZ721200 GXV721181:GXV721200 HHR721181:HHR721200 HRN721181:HRN721200 IBJ721181:IBJ721200 ILF721181:ILF721200 IVB721181:IVB721200 JEX721181:JEX721200 JOT721181:JOT721200 JYP721181:JYP721200 KIL721181:KIL721200 KSH721181:KSH721200 LCD721181:LCD721200 LLZ721181:LLZ721200 LVV721181:LVV721200 MFR721181:MFR721200 MPN721181:MPN721200 MZJ721181:MZJ721200 NJF721181:NJF721200 NTB721181:NTB721200 OCX721181:OCX721200 OMT721181:OMT721200 OWP721181:OWP721200 PGL721181:PGL721200 PQH721181:PQH721200 QAD721181:QAD721200 QJZ721181:QJZ721200 QTV721181:QTV721200 RDR721181:RDR721200 RNN721181:RNN721200 RXJ721181:RXJ721200 SHF721181:SHF721200 SRB721181:SRB721200 TAX721181:TAX721200 TKT721181:TKT721200 TUP721181:TUP721200 UEL721181:UEL721200 UOH721181:UOH721200 UYD721181:UYD721200 VHZ721181:VHZ721200 VRV721181:VRV721200 WBR721181:WBR721200 WLN721181:WLN721200 WVJ721181:WVJ721200 L786717:L786736 IX786717:IX786736 ST786717:ST786736 ACP786717:ACP786736 AML786717:AML786736 AWH786717:AWH786736 BGD786717:BGD786736 BPZ786717:BPZ786736 BZV786717:BZV786736 CJR786717:CJR786736 CTN786717:CTN786736 DDJ786717:DDJ786736 DNF786717:DNF786736 DXB786717:DXB786736 EGX786717:EGX786736 EQT786717:EQT786736 FAP786717:FAP786736 FKL786717:FKL786736 FUH786717:FUH786736 GED786717:GED786736 GNZ786717:GNZ786736 GXV786717:GXV786736 HHR786717:HHR786736 HRN786717:HRN786736 IBJ786717:IBJ786736 ILF786717:ILF786736 IVB786717:IVB786736 JEX786717:JEX786736 JOT786717:JOT786736 JYP786717:JYP786736 KIL786717:KIL786736 KSH786717:KSH786736 LCD786717:LCD786736 LLZ786717:LLZ786736 LVV786717:LVV786736 MFR786717:MFR786736 MPN786717:MPN786736 MZJ786717:MZJ786736 NJF786717:NJF786736 NTB786717:NTB786736 OCX786717:OCX786736 OMT786717:OMT786736 OWP786717:OWP786736 PGL786717:PGL786736 PQH786717:PQH786736 QAD786717:QAD786736 QJZ786717:QJZ786736 QTV786717:QTV786736 RDR786717:RDR786736 RNN786717:RNN786736 RXJ786717:RXJ786736 SHF786717:SHF786736 SRB786717:SRB786736 TAX786717:TAX786736 TKT786717:TKT786736 TUP786717:TUP786736 UEL786717:UEL786736 UOH786717:UOH786736 UYD786717:UYD786736 VHZ786717:VHZ786736 VRV786717:VRV786736 WBR786717:WBR786736 WLN786717:WLN786736 WVJ786717:WVJ786736 L852253:L852272 IX852253:IX852272 ST852253:ST852272 ACP852253:ACP852272 AML852253:AML852272 AWH852253:AWH852272 BGD852253:BGD852272 BPZ852253:BPZ852272 BZV852253:BZV852272 CJR852253:CJR852272 CTN852253:CTN852272 DDJ852253:DDJ852272 DNF852253:DNF852272 DXB852253:DXB852272 EGX852253:EGX852272 EQT852253:EQT852272 FAP852253:FAP852272 FKL852253:FKL852272 FUH852253:FUH852272 GED852253:GED852272 GNZ852253:GNZ852272 GXV852253:GXV852272 HHR852253:HHR852272 HRN852253:HRN852272 IBJ852253:IBJ852272 ILF852253:ILF852272 IVB852253:IVB852272 JEX852253:JEX852272 JOT852253:JOT852272 JYP852253:JYP852272 KIL852253:KIL852272 KSH852253:KSH852272 LCD852253:LCD852272 LLZ852253:LLZ852272 LVV852253:LVV852272 MFR852253:MFR852272 MPN852253:MPN852272 MZJ852253:MZJ852272 NJF852253:NJF852272 NTB852253:NTB852272 OCX852253:OCX852272 OMT852253:OMT852272 OWP852253:OWP852272 PGL852253:PGL852272 PQH852253:PQH852272 QAD852253:QAD852272 QJZ852253:QJZ852272 QTV852253:QTV852272 RDR852253:RDR852272 RNN852253:RNN852272 RXJ852253:RXJ852272 SHF852253:SHF852272 SRB852253:SRB852272 TAX852253:TAX852272 TKT852253:TKT852272 TUP852253:TUP852272 UEL852253:UEL852272 UOH852253:UOH852272 UYD852253:UYD852272 VHZ852253:VHZ852272 VRV852253:VRV852272 WBR852253:WBR852272 WLN852253:WLN852272 WVJ852253:WVJ852272 L917789:L917808 IX917789:IX917808 ST917789:ST917808 ACP917789:ACP917808 AML917789:AML917808 AWH917789:AWH917808 BGD917789:BGD917808 BPZ917789:BPZ917808 BZV917789:BZV917808 CJR917789:CJR917808 CTN917789:CTN917808 DDJ917789:DDJ917808 DNF917789:DNF917808 DXB917789:DXB917808 EGX917789:EGX917808 EQT917789:EQT917808 FAP917789:FAP917808 FKL917789:FKL917808 FUH917789:FUH917808 GED917789:GED917808 GNZ917789:GNZ917808 GXV917789:GXV917808 HHR917789:HHR917808 HRN917789:HRN917808 IBJ917789:IBJ917808 ILF917789:ILF917808 IVB917789:IVB917808 JEX917789:JEX917808 JOT917789:JOT917808 JYP917789:JYP917808 KIL917789:KIL917808 KSH917789:KSH917808 LCD917789:LCD917808 LLZ917789:LLZ917808 LVV917789:LVV917808 MFR917789:MFR917808 MPN917789:MPN917808 MZJ917789:MZJ917808 NJF917789:NJF917808 NTB917789:NTB917808 OCX917789:OCX917808 OMT917789:OMT917808 OWP917789:OWP917808 PGL917789:PGL917808 PQH917789:PQH917808 QAD917789:QAD917808 QJZ917789:QJZ917808 QTV917789:QTV917808 RDR917789:RDR917808 RNN917789:RNN917808 RXJ917789:RXJ917808 SHF917789:SHF917808 SRB917789:SRB917808 TAX917789:TAX917808 TKT917789:TKT917808 TUP917789:TUP917808 UEL917789:UEL917808 UOH917789:UOH917808 UYD917789:UYD917808 VHZ917789:VHZ917808 VRV917789:VRV917808 WBR917789:WBR917808 WLN917789:WLN917808 WVJ917789:WVJ917808 L983325:L983344 IX983325:IX983344 ST983325:ST983344 ACP983325:ACP983344 AML983325:AML983344 AWH983325:AWH983344 BGD983325:BGD983344 BPZ983325:BPZ983344 BZV983325:BZV983344 CJR983325:CJR983344 CTN983325:CTN983344 DDJ983325:DDJ983344 DNF983325:DNF983344 DXB983325:DXB983344 EGX983325:EGX983344 EQT983325:EQT983344 FAP983325:FAP983344 FKL983325:FKL983344 FUH983325:FUH983344 GED983325:GED983344 GNZ983325:GNZ983344 GXV983325:GXV983344 HHR983325:HHR983344 HRN983325:HRN983344 IBJ983325:IBJ983344 ILF983325:ILF983344 IVB983325:IVB983344 JEX983325:JEX983344 JOT983325:JOT983344 JYP983325:JYP983344 KIL983325:KIL983344 KSH983325:KSH983344 LCD983325:LCD983344 LLZ983325:LLZ983344 LVV983325:LVV983344 MFR983325:MFR983344 MPN983325:MPN983344 MZJ983325:MZJ983344 NJF983325:NJF983344 NTB983325:NTB983344 OCX983325:OCX983344 OMT983325:OMT983344 OWP983325:OWP983344 PGL983325:PGL983344 PQH983325:PQH983344 QAD983325:QAD983344 QJZ983325:QJZ983344 QTV983325:QTV983344 RDR983325:RDR983344 RNN983325:RNN983344 RXJ983325:RXJ983344 SHF983325:SHF983344 SRB983325:SRB983344 TAX983325:TAX983344 TKT983325:TKT983344 TUP983325:TUP983344 UEL983325:UEL983344 UOH983325:UOH983344 UYD983325:UYD983344 VHZ983325:VHZ983344 VRV983325:VRV983344 WBR983325:WBR983344 WLN983325:WLN983344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ST35:ST328 ACP35:ACP328 AML35:AML328 AWH35:AWH328 BGD35:BGD328 BPZ35:BPZ328 BZV35:BZV328 CJR35:CJR328 CTN35:CTN328 DDJ35:DDJ328 DNF35:DNF328 DXB35:DXB328 EGX35:EGX328 EQT35:EQT328 FAP35:FAP328 FKL35:FKL328 FUH35:FUH328 GED35:GED328 GNZ35:GNZ328 GXV35:GXV328 HHR35:HHR328 HRN35:HRN328 IBJ35:IBJ328 ILF35:ILF328 IVB35:IVB328 JEX35:JEX328 JOT35:JOT328 JYP35:JYP328 KIL35:KIL328 KSH35:KSH328 LCD35:LCD328 LLZ35:LLZ328 LVV35:LVV328 MFR35:MFR328 MPN35:MPN328 MZJ35:MZJ328 NJF35:NJF328 NTB35:NTB328 OCX35:OCX328 OMT35:OMT328 OWP35:OWP328 PGL35:PGL328 PQH35:PQH328 QAD35:QAD328 QJZ35:QJZ328 QTV35:QTV328 RDR35:RDR328 RNN35:RNN328 RXJ35:RXJ328 SHF35:SHF328 SRB35:SRB328 TAX35:TAX328 TKT35:TKT328 TUP35:TUP328 UEL35:UEL328 UOH35:UOH328 UYD35:UYD328 VHZ35:VHZ328 VRV35:VRV328 WBR35:WBR328 WLN35:WLN328 WVJ35:WVJ328 IX35:IX328 L14:L328" xr:uid="{8822BE85-9EB5-43E8-9C8C-DFD600AB3373}">
      <formula1>"Fixed price, Variable price, Combination"</formula1>
    </dataValidation>
    <dataValidation type="list" allowBlank="1" showInputMessage="1" showErrorMessage="1" sqref="WVU983325:WVU983344 U65821:U65840 JI65821:JI65840 TE65821:TE65840 ADA65821:ADA65840 AMW65821:AMW65840 AWS65821:AWS65840 BGO65821:BGO65840 BQK65821:BQK65840 CAG65821:CAG65840 CKC65821:CKC65840 CTY65821:CTY65840 DDU65821:DDU65840 DNQ65821:DNQ65840 DXM65821:DXM65840 EHI65821:EHI65840 ERE65821:ERE65840 FBA65821:FBA65840 FKW65821:FKW65840 FUS65821:FUS65840 GEO65821:GEO65840 GOK65821:GOK65840 GYG65821:GYG65840 HIC65821:HIC65840 HRY65821:HRY65840 IBU65821:IBU65840 ILQ65821:ILQ65840 IVM65821:IVM65840 JFI65821:JFI65840 JPE65821:JPE65840 JZA65821:JZA65840 KIW65821:KIW65840 KSS65821:KSS65840 LCO65821:LCO65840 LMK65821:LMK65840 LWG65821:LWG65840 MGC65821:MGC65840 MPY65821:MPY65840 MZU65821:MZU65840 NJQ65821:NJQ65840 NTM65821:NTM65840 ODI65821:ODI65840 ONE65821:ONE65840 OXA65821:OXA65840 PGW65821:PGW65840 PQS65821:PQS65840 QAO65821:QAO65840 QKK65821:QKK65840 QUG65821:QUG65840 REC65821:REC65840 RNY65821:RNY65840 RXU65821:RXU65840 SHQ65821:SHQ65840 SRM65821:SRM65840 TBI65821:TBI65840 TLE65821:TLE65840 TVA65821:TVA65840 UEW65821:UEW65840 UOS65821:UOS65840 UYO65821:UYO65840 VIK65821:VIK65840 VSG65821:VSG65840 WCC65821:WCC65840 WLY65821:WLY65840 WVU65821:WVU65840 U131357:U131376 JI131357:JI131376 TE131357:TE131376 ADA131357:ADA131376 AMW131357:AMW131376 AWS131357:AWS131376 BGO131357:BGO131376 BQK131357:BQK131376 CAG131357:CAG131376 CKC131357:CKC131376 CTY131357:CTY131376 DDU131357:DDU131376 DNQ131357:DNQ131376 DXM131357:DXM131376 EHI131357:EHI131376 ERE131357:ERE131376 FBA131357:FBA131376 FKW131357:FKW131376 FUS131357:FUS131376 GEO131357:GEO131376 GOK131357:GOK131376 GYG131357:GYG131376 HIC131357:HIC131376 HRY131357:HRY131376 IBU131357:IBU131376 ILQ131357:ILQ131376 IVM131357:IVM131376 JFI131357:JFI131376 JPE131357:JPE131376 JZA131357:JZA131376 KIW131357:KIW131376 KSS131357:KSS131376 LCO131357:LCO131376 LMK131357:LMK131376 LWG131357:LWG131376 MGC131357:MGC131376 MPY131357:MPY131376 MZU131357:MZU131376 NJQ131357:NJQ131376 NTM131357:NTM131376 ODI131357:ODI131376 ONE131357:ONE131376 OXA131357:OXA131376 PGW131357:PGW131376 PQS131357:PQS131376 QAO131357:QAO131376 QKK131357:QKK131376 QUG131357:QUG131376 REC131357:REC131376 RNY131357:RNY131376 RXU131357:RXU131376 SHQ131357:SHQ131376 SRM131357:SRM131376 TBI131357:TBI131376 TLE131357:TLE131376 TVA131357:TVA131376 UEW131357:UEW131376 UOS131357:UOS131376 UYO131357:UYO131376 VIK131357:VIK131376 VSG131357:VSG131376 WCC131357:WCC131376 WLY131357:WLY131376 WVU131357:WVU131376 U196893:U196912 JI196893:JI196912 TE196893:TE196912 ADA196893:ADA196912 AMW196893:AMW196912 AWS196893:AWS196912 BGO196893:BGO196912 BQK196893:BQK196912 CAG196893:CAG196912 CKC196893:CKC196912 CTY196893:CTY196912 DDU196893:DDU196912 DNQ196893:DNQ196912 DXM196893:DXM196912 EHI196893:EHI196912 ERE196893:ERE196912 FBA196893:FBA196912 FKW196893:FKW196912 FUS196893:FUS196912 GEO196893:GEO196912 GOK196893:GOK196912 GYG196893:GYG196912 HIC196893:HIC196912 HRY196893:HRY196912 IBU196893:IBU196912 ILQ196893:ILQ196912 IVM196893:IVM196912 JFI196893:JFI196912 JPE196893:JPE196912 JZA196893:JZA196912 KIW196893:KIW196912 KSS196893:KSS196912 LCO196893:LCO196912 LMK196893:LMK196912 LWG196893:LWG196912 MGC196893:MGC196912 MPY196893:MPY196912 MZU196893:MZU196912 NJQ196893:NJQ196912 NTM196893:NTM196912 ODI196893:ODI196912 ONE196893:ONE196912 OXA196893:OXA196912 PGW196893:PGW196912 PQS196893:PQS196912 QAO196893:QAO196912 QKK196893:QKK196912 QUG196893:QUG196912 REC196893:REC196912 RNY196893:RNY196912 RXU196893:RXU196912 SHQ196893:SHQ196912 SRM196893:SRM196912 TBI196893:TBI196912 TLE196893:TLE196912 TVA196893:TVA196912 UEW196893:UEW196912 UOS196893:UOS196912 UYO196893:UYO196912 VIK196893:VIK196912 VSG196893:VSG196912 WCC196893:WCC196912 WLY196893:WLY196912 WVU196893:WVU196912 U262429:U262448 JI262429:JI262448 TE262429:TE262448 ADA262429:ADA262448 AMW262429:AMW262448 AWS262429:AWS262448 BGO262429:BGO262448 BQK262429:BQK262448 CAG262429:CAG262448 CKC262429:CKC262448 CTY262429:CTY262448 DDU262429:DDU262448 DNQ262429:DNQ262448 DXM262429:DXM262448 EHI262429:EHI262448 ERE262429:ERE262448 FBA262429:FBA262448 FKW262429:FKW262448 FUS262429:FUS262448 GEO262429:GEO262448 GOK262429:GOK262448 GYG262429:GYG262448 HIC262429:HIC262448 HRY262429:HRY262448 IBU262429:IBU262448 ILQ262429:ILQ262448 IVM262429:IVM262448 JFI262429:JFI262448 JPE262429:JPE262448 JZA262429:JZA262448 KIW262429:KIW262448 KSS262429:KSS262448 LCO262429:LCO262448 LMK262429:LMK262448 LWG262429:LWG262448 MGC262429:MGC262448 MPY262429:MPY262448 MZU262429:MZU262448 NJQ262429:NJQ262448 NTM262429:NTM262448 ODI262429:ODI262448 ONE262429:ONE262448 OXA262429:OXA262448 PGW262429:PGW262448 PQS262429:PQS262448 QAO262429:QAO262448 QKK262429:QKK262448 QUG262429:QUG262448 REC262429:REC262448 RNY262429:RNY262448 RXU262429:RXU262448 SHQ262429:SHQ262448 SRM262429:SRM262448 TBI262429:TBI262448 TLE262429:TLE262448 TVA262429:TVA262448 UEW262429:UEW262448 UOS262429:UOS262448 UYO262429:UYO262448 VIK262429:VIK262448 VSG262429:VSG262448 WCC262429:WCC262448 WLY262429:WLY262448 WVU262429:WVU262448 U327965:U327984 JI327965:JI327984 TE327965:TE327984 ADA327965:ADA327984 AMW327965:AMW327984 AWS327965:AWS327984 BGO327965:BGO327984 BQK327965:BQK327984 CAG327965:CAG327984 CKC327965:CKC327984 CTY327965:CTY327984 DDU327965:DDU327984 DNQ327965:DNQ327984 DXM327965:DXM327984 EHI327965:EHI327984 ERE327965:ERE327984 FBA327965:FBA327984 FKW327965:FKW327984 FUS327965:FUS327984 GEO327965:GEO327984 GOK327965:GOK327984 GYG327965:GYG327984 HIC327965:HIC327984 HRY327965:HRY327984 IBU327965:IBU327984 ILQ327965:ILQ327984 IVM327965:IVM327984 JFI327965:JFI327984 JPE327965:JPE327984 JZA327965:JZA327984 KIW327965:KIW327984 KSS327965:KSS327984 LCO327965:LCO327984 LMK327965:LMK327984 LWG327965:LWG327984 MGC327965:MGC327984 MPY327965:MPY327984 MZU327965:MZU327984 NJQ327965:NJQ327984 NTM327965:NTM327984 ODI327965:ODI327984 ONE327965:ONE327984 OXA327965:OXA327984 PGW327965:PGW327984 PQS327965:PQS327984 QAO327965:QAO327984 QKK327965:QKK327984 QUG327965:QUG327984 REC327965:REC327984 RNY327965:RNY327984 RXU327965:RXU327984 SHQ327965:SHQ327984 SRM327965:SRM327984 TBI327965:TBI327984 TLE327965:TLE327984 TVA327965:TVA327984 UEW327965:UEW327984 UOS327965:UOS327984 UYO327965:UYO327984 VIK327965:VIK327984 VSG327965:VSG327984 WCC327965:WCC327984 WLY327965:WLY327984 WVU327965:WVU327984 U393501:U393520 JI393501:JI393520 TE393501:TE393520 ADA393501:ADA393520 AMW393501:AMW393520 AWS393501:AWS393520 BGO393501:BGO393520 BQK393501:BQK393520 CAG393501:CAG393520 CKC393501:CKC393520 CTY393501:CTY393520 DDU393501:DDU393520 DNQ393501:DNQ393520 DXM393501:DXM393520 EHI393501:EHI393520 ERE393501:ERE393520 FBA393501:FBA393520 FKW393501:FKW393520 FUS393501:FUS393520 GEO393501:GEO393520 GOK393501:GOK393520 GYG393501:GYG393520 HIC393501:HIC393520 HRY393501:HRY393520 IBU393501:IBU393520 ILQ393501:ILQ393520 IVM393501:IVM393520 JFI393501:JFI393520 JPE393501:JPE393520 JZA393501:JZA393520 KIW393501:KIW393520 KSS393501:KSS393520 LCO393501:LCO393520 LMK393501:LMK393520 LWG393501:LWG393520 MGC393501:MGC393520 MPY393501:MPY393520 MZU393501:MZU393520 NJQ393501:NJQ393520 NTM393501:NTM393520 ODI393501:ODI393520 ONE393501:ONE393520 OXA393501:OXA393520 PGW393501:PGW393520 PQS393501:PQS393520 QAO393501:QAO393520 QKK393501:QKK393520 QUG393501:QUG393520 REC393501:REC393520 RNY393501:RNY393520 RXU393501:RXU393520 SHQ393501:SHQ393520 SRM393501:SRM393520 TBI393501:TBI393520 TLE393501:TLE393520 TVA393501:TVA393520 UEW393501:UEW393520 UOS393501:UOS393520 UYO393501:UYO393520 VIK393501:VIK393520 VSG393501:VSG393520 WCC393501:WCC393520 WLY393501:WLY393520 WVU393501:WVU393520 U459037:U459056 JI459037:JI459056 TE459037:TE459056 ADA459037:ADA459056 AMW459037:AMW459056 AWS459037:AWS459056 BGO459037:BGO459056 BQK459037:BQK459056 CAG459037:CAG459056 CKC459037:CKC459056 CTY459037:CTY459056 DDU459037:DDU459056 DNQ459037:DNQ459056 DXM459037:DXM459056 EHI459037:EHI459056 ERE459037:ERE459056 FBA459037:FBA459056 FKW459037:FKW459056 FUS459037:FUS459056 GEO459037:GEO459056 GOK459037:GOK459056 GYG459037:GYG459056 HIC459037:HIC459056 HRY459037:HRY459056 IBU459037:IBU459056 ILQ459037:ILQ459056 IVM459037:IVM459056 JFI459037:JFI459056 JPE459037:JPE459056 JZA459037:JZA459056 KIW459037:KIW459056 KSS459037:KSS459056 LCO459037:LCO459056 LMK459037:LMK459056 LWG459037:LWG459056 MGC459037:MGC459056 MPY459037:MPY459056 MZU459037:MZU459056 NJQ459037:NJQ459056 NTM459037:NTM459056 ODI459037:ODI459056 ONE459037:ONE459056 OXA459037:OXA459056 PGW459037:PGW459056 PQS459037:PQS459056 QAO459037:QAO459056 QKK459037:QKK459056 QUG459037:QUG459056 REC459037:REC459056 RNY459037:RNY459056 RXU459037:RXU459056 SHQ459037:SHQ459056 SRM459037:SRM459056 TBI459037:TBI459056 TLE459037:TLE459056 TVA459037:TVA459056 UEW459037:UEW459056 UOS459037:UOS459056 UYO459037:UYO459056 VIK459037:VIK459056 VSG459037:VSG459056 WCC459037:WCC459056 WLY459037:WLY459056 WVU459037:WVU459056 U524573:U524592 JI524573:JI524592 TE524573:TE524592 ADA524573:ADA524592 AMW524573:AMW524592 AWS524573:AWS524592 BGO524573:BGO524592 BQK524573:BQK524592 CAG524573:CAG524592 CKC524573:CKC524592 CTY524573:CTY524592 DDU524573:DDU524592 DNQ524573:DNQ524592 DXM524573:DXM524592 EHI524573:EHI524592 ERE524573:ERE524592 FBA524573:FBA524592 FKW524573:FKW524592 FUS524573:FUS524592 GEO524573:GEO524592 GOK524573:GOK524592 GYG524573:GYG524592 HIC524573:HIC524592 HRY524573:HRY524592 IBU524573:IBU524592 ILQ524573:ILQ524592 IVM524573:IVM524592 JFI524573:JFI524592 JPE524573:JPE524592 JZA524573:JZA524592 KIW524573:KIW524592 KSS524573:KSS524592 LCO524573:LCO524592 LMK524573:LMK524592 LWG524573:LWG524592 MGC524573:MGC524592 MPY524573:MPY524592 MZU524573:MZU524592 NJQ524573:NJQ524592 NTM524573:NTM524592 ODI524573:ODI524592 ONE524573:ONE524592 OXA524573:OXA524592 PGW524573:PGW524592 PQS524573:PQS524592 QAO524573:QAO524592 QKK524573:QKK524592 QUG524573:QUG524592 REC524573:REC524592 RNY524573:RNY524592 RXU524573:RXU524592 SHQ524573:SHQ524592 SRM524573:SRM524592 TBI524573:TBI524592 TLE524573:TLE524592 TVA524573:TVA524592 UEW524573:UEW524592 UOS524573:UOS524592 UYO524573:UYO524592 VIK524573:VIK524592 VSG524573:VSG524592 WCC524573:WCC524592 WLY524573:WLY524592 WVU524573:WVU524592 U590109:U590128 JI590109:JI590128 TE590109:TE590128 ADA590109:ADA590128 AMW590109:AMW590128 AWS590109:AWS590128 BGO590109:BGO590128 BQK590109:BQK590128 CAG590109:CAG590128 CKC590109:CKC590128 CTY590109:CTY590128 DDU590109:DDU590128 DNQ590109:DNQ590128 DXM590109:DXM590128 EHI590109:EHI590128 ERE590109:ERE590128 FBA590109:FBA590128 FKW590109:FKW590128 FUS590109:FUS590128 GEO590109:GEO590128 GOK590109:GOK590128 GYG590109:GYG590128 HIC590109:HIC590128 HRY590109:HRY590128 IBU590109:IBU590128 ILQ590109:ILQ590128 IVM590109:IVM590128 JFI590109:JFI590128 JPE590109:JPE590128 JZA590109:JZA590128 KIW590109:KIW590128 KSS590109:KSS590128 LCO590109:LCO590128 LMK590109:LMK590128 LWG590109:LWG590128 MGC590109:MGC590128 MPY590109:MPY590128 MZU590109:MZU590128 NJQ590109:NJQ590128 NTM590109:NTM590128 ODI590109:ODI590128 ONE590109:ONE590128 OXA590109:OXA590128 PGW590109:PGW590128 PQS590109:PQS590128 QAO590109:QAO590128 QKK590109:QKK590128 QUG590109:QUG590128 REC590109:REC590128 RNY590109:RNY590128 RXU590109:RXU590128 SHQ590109:SHQ590128 SRM590109:SRM590128 TBI590109:TBI590128 TLE590109:TLE590128 TVA590109:TVA590128 UEW590109:UEW590128 UOS590109:UOS590128 UYO590109:UYO590128 VIK590109:VIK590128 VSG590109:VSG590128 WCC590109:WCC590128 WLY590109:WLY590128 WVU590109:WVU590128 U655645:U655664 JI655645:JI655664 TE655645:TE655664 ADA655645:ADA655664 AMW655645:AMW655664 AWS655645:AWS655664 BGO655645:BGO655664 BQK655645:BQK655664 CAG655645:CAG655664 CKC655645:CKC655664 CTY655645:CTY655664 DDU655645:DDU655664 DNQ655645:DNQ655664 DXM655645:DXM655664 EHI655645:EHI655664 ERE655645:ERE655664 FBA655645:FBA655664 FKW655645:FKW655664 FUS655645:FUS655664 GEO655645:GEO655664 GOK655645:GOK655664 GYG655645:GYG655664 HIC655645:HIC655664 HRY655645:HRY655664 IBU655645:IBU655664 ILQ655645:ILQ655664 IVM655645:IVM655664 JFI655645:JFI655664 JPE655645:JPE655664 JZA655645:JZA655664 KIW655645:KIW655664 KSS655645:KSS655664 LCO655645:LCO655664 LMK655645:LMK655664 LWG655645:LWG655664 MGC655645:MGC655664 MPY655645:MPY655664 MZU655645:MZU655664 NJQ655645:NJQ655664 NTM655645:NTM655664 ODI655645:ODI655664 ONE655645:ONE655664 OXA655645:OXA655664 PGW655645:PGW655664 PQS655645:PQS655664 QAO655645:QAO655664 QKK655645:QKK655664 QUG655645:QUG655664 REC655645:REC655664 RNY655645:RNY655664 RXU655645:RXU655664 SHQ655645:SHQ655664 SRM655645:SRM655664 TBI655645:TBI655664 TLE655645:TLE655664 TVA655645:TVA655664 UEW655645:UEW655664 UOS655645:UOS655664 UYO655645:UYO655664 VIK655645:VIK655664 VSG655645:VSG655664 WCC655645:WCC655664 WLY655645:WLY655664 WVU655645:WVU655664 U721181:U721200 JI721181:JI721200 TE721181:TE721200 ADA721181:ADA721200 AMW721181:AMW721200 AWS721181:AWS721200 BGO721181:BGO721200 BQK721181:BQK721200 CAG721181:CAG721200 CKC721181:CKC721200 CTY721181:CTY721200 DDU721181:DDU721200 DNQ721181:DNQ721200 DXM721181:DXM721200 EHI721181:EHI721200 ERE721181:ERE721200 FBA721181:FBA721200 FKW721181:FKW721200 FUS721181:FUS721200 GEO721181:GEO721200 GOK721181:GOK721200 GYG721181:GYG721200 HIC721181:HIC721200 HRY721181:HRY721200 IBU721181:IBU721200 ILQ721181:ILQ721200 IVM721181:IVM721200 JFI721181:JFI721200 JPE721181:JPE721200 JZA721181:JZA721200 KIW721181:KIW721200 KSS721181:KSS721200 LCO721181:LCO721200 LMK721181:LMK721200 LWG721181:LWG721200 MGC721181:MGC721200 MPY721181:MPY721200 MZU721181:MZU721200 NJQ721181:NJQ721200 NTM721181:NTM721200 ODI721181:ODI721200 ONE721181:ONE721200 OXA721181:OXA721200 PGW721181:PGW721200 PQS721181:PQS721200 QAO721181:QAO721200 QKK721181:QKK721200 QUG721181:QUG721200 REC721181:REC721200 RNY721181:RNY721200 RXU721181:RXU721200 SHQ721181:SHQ721200 SRM721181:SRM721200 TBI721181:TBI721200 TLE721181:TLE721200 TVA721181:TVA721200 UEW721181:UEW721200 UOS721181:UOS721200 UYO721181:UYO721200 VIK721181:VIK721200 VSG721181:VSG721200 WCC721181:WCC721200 WLY721181:WLY721200 WVU721181:WVU721200 U786717:U786736 JI786717:JI786736 TE786717:TE786736 ADA786717:ADA786736 AMW786717:AMW786736 AWS786717:AWS786736 BGO786717:BGO786736 BQK786717:BQK786736 CAG786717:CAG786736 CKC786717:CKC786736 CTY786717:CTY786736 DDU786717:DDU786736 DNQ786717:DNQ786736 DXM786717:DXM786736 EHI786717:EHI786736 ERE786717:ERE786736 FBA786717:FBA786736 FKW786717:FKW786736 FUS786717:FUS786736 GEO786717:GEO786736 GOK786717:GOK786736 GYG786717:GYG786736 HIC786717:HIC786736 HRY786717:HRY786736 IBU786717:IBU786736 ILQ786717:ILQ786736 IVM786717:IVM786736 JFI786717:JFI786736 JPE786717:JPE786736 JZA786717:JZA786736 KIW786717:KIW786736 KSS786717:KSS786736 LCO786717:LCO786736 LMK786717:LMK786736 LWG786717:LWG786736 MGC786717:MGC786736 MPY786717:MPY786736 MZU786717:MZU786736 NJQ786717:NJQ786736 NTM786717:NTM786736 ODI786717:ODI786736 ONE786717:ONE786736 OXA786717:OXA786736 PGW786717:PGW786736 PQS786717:PQS786736 QAO786717:QAO786736 QKK786717:QKK786736 QUG786717:QUG786736 REC786717:REC786736 RNY786717:RNY786736 RXU786717:RXU786736 SHQ786717:SHQ786736 SRM786717:SRM786736 TBI786717:TBI786736 TLE786717:TLE786736 TVA786717:TVA786736 UEW786717:UEW786736 UOS786717:UOS786736 UYO786717:UYO786736 VIK786717:VIK786736 VSG786717:VSG786736 WCC786717:WCC786736 WLY786717:WLY786736 WVU786717:WVU786736 U852253:U852272 JI852253:JI852272 TE852253:TE852272 ADA852253:ADA852272 AMW852253:AMW852272 AWS852253:AWS852272 BGO852253:BGO852272 BQK852253:BQK852272 CAG852253:CAG852272 CKC852253:CKC852272 CTY852253:CTY852272 DDU852253:DDU852272 DNQ852253:DNQ852272 DXM852253:DXM852272 EHI852253:EHI852272 ERE852253:ERE852272 FBA852253:FBA852272 FKW852253:FKW852272 FUS852253:FUS852272 GEO852253:GEO852272 GOK852253:GOK852272 GYG852253:GYG852272 HIC852253:HIC852272 HRY852253:HRY852272 IBU852253:IBU852272 ILQ852253:ILQ852272 IVM852253:IVM852272 JFI852253:JFI852272 JPE852253:JPE852272 JZA852253:JZA852272 KIW852253:KIW852272 KSS852253:KSS852272 LCO852253:LCO852272 LMK852253:LMK852272 LWG852253:LWG852272 MGC852253:MGC852272 MPY852253:MPY852272 MZU852253:MZU852272 NJQ852253:NJQ852272 NTM852253:NTM852272 ODI852253:ODI852272 ONE852253:ONE852272 OXA852253:OXA852272 PGW852253:PGW852272 PQS852253:PQS852272 QAO852253:QAO852272 QKK852253:QKK852272 QUG852253:QUG852272 REC852253:REC852272 RNY852253:RNY852272 RXU852253:RXU852272 SHQ852253:SHQ852272 SRM852253:SRM852272 TBI852253:TBI852272 TLE852253:TLE852272 TVA852253:TVA852272 UEW852253:UEW852272 UOS852253:UOS852272 UYO852253:UYO852272 VIK852253:VIK852272 VSG852253:VSG852272 WCC852253:WCC852272 WLY852253:WLY852272 WVU852253:WVU852272 U917789:U917808 JI917789:JI917808 TE917789:TE917808 ADA917789:ADA917808 AMW917789:AMW917808 AWS917789:AWS917808 BGO917789:BGO917808 BQK917789:BQK917808 CAG917789:CAG917808 CKC917789:CKC917808 CTY917789:CTY917808 DDU917789:DDU917808 DNQ917789:DNQ917808 DXM917789:DXM917808 EHI917789:EHI917808 ERE917789:ERE917808 FBA917789:FBA917808 FKW917789:FKW917808 FUS917789:FUS917808 GEO917789:GEO917808 GOK917789:GOK917808 GYG917789:GYG917808 HIC917789:HIC917808 HRY917789:HRY917808 IBU917789:IBU917808 ILQ917789:ILQ917808 IVM917789:IVM917808 JFI917789:JFI917808 JPE917789:JPE917808 JZA917789:JZA917808 KIW917789:KIW917808 KSS917789:KSS917808 LCO917789:LCO917808 LMK917789:LMK917808 LWG917789:LWG917808 MGC917789:MGC917808 MPY917789:MPY917808 MZU917789:MZU917808 NJQ917789:NJQ917808 NTM917789:NTM917808 ODI917789:ODI917808 ONE917789:ONE917808 OXA917789:OXA917808 PGW917789:PGW917808 PQS917789:PQS917808 QAO917789:QAO917808 QKK917789:QKK917808 QUG917789:QUG917808 REC917789:REC917808 RNY917789:RNY917808 RXU917789:RXU917808 SHQ917789:SHQ917808 SRM917789:SRM917808 TBI917789:TBI917808 TLE917789:TLE917808 TVA917789:TVA917808 UEW917789:UEW917808 UOS917789:UOS917808 UYO917789:UYO917808 VIK917789:VIK917808 VSG917789:VSG917808 WCC917789:WCC917808 WLY917789:WLY917808 WVU917789:WVU917808 U983325:U983344 JI983325:JI983344 TE983325:TE983344 ADA983325:ADA983344 AMW983325:AMW983344 AWS983325:AWS983344 BGO983325:BGO983344 BQK983325:BQK983344 CAG983325:CAG983344 CKC983325:CKC983344 CTY983325:CTY983344 DDU983325:DDU983344 DNQ983325:DNQ983344 DXM983325:DXM983344 EHI983325:EHI983344 ERE983325:ERE983344 FBA983325:FBA983344 FKW983325:FKW983344 FUS983325:FUS983344 GEO983325:GEO983344 GOK983325:GOK983344 GYG983325:GYG983344 HIC983325:HIC983344 HRY983325:HRY983344 IBU983325:IBU983344 ILQ983325:ILQ983344 IVM983325:IVM983344 JFI983325:JFI983344 JPE983325:JPE983344 JZA983325:JZA983344 KIW983325:KIW983344 KSS983325:KSS983344 LCO983325:LCO983344 LMK983325:LMK983344 LWG983325:LWG983344 MGC983325:MGC983344 MPY983325:MPY983344 MZU983325:MZU983344 NJQ983325:NJQ983344 NTM983325:NTM983344 ODI983325:ODI983344 ONE983325:ONE983344 OXA983325:OXA983344 PGW983325:PGW983344 PQS983325:PQS983344 QAO983325:QAO983344 QKK983325:QKK983344 QUG983325:QUG983344 REC983325:REC983344 RNY983325:RNY983344 RXU983325:RXU983344 SHQ983325:SHQ983344 SRM983325:SRM983344 TBI983325:TBI983344 TLE983325:TLE983344 TVA983325:TVA983344 UEW983325:UEW983344 UOS983325:UOS983344 UYO983325:UYO983344 VIK983325:VIK983344 VSG983325:VSG983344 WCC983325:WCC983344 WLY983325:WLY983344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JI35:JI328 TE35:TE328 ADA35:ADA328 AMW35:AMW328 AWS35:AWS328 BGO35:BGO328 BQK35:BQK328 CAG35:CAG328 CKC35:CKC328 CTY35:CTY328 DDU35:DDU328 DNQ35:DNQ328 DXM35:DXM328 EHI35:EHI328 ERE35:ERE328 FBA35:FBA328 FKW35:FKW328 FUS35:FUS328 GEO35:GEO328 GOK35:GOK328 GYG35:GYG328 HIC35:HIC328 HRY35:HRY328 IBU35:IBU328 ILQ35:ILQ328 IVM35:IVM328 JFI35:JFI328 JPE35:JPE328 JZA35:JZA328 KIW35:KIW328 KSS35:KSS328 LCO35:LCO328 LMK35:LMK328 LWG35:LWG328 MGC35:MGC328 MPY35:MPY328 MZU35:MZU328 NJQ35:NJQ328 NTM35:NTM328 ODI35:ODI328 ONE35:ONE328 OXA35:OXA328 PGW35:PGW328 PQS35:PQS328 QAO35:QAO328 QKK35:QKK328 QUG35:QUG328 REC35:REC328 RNY35:RNY328 RXU35:RXU328 SHQ35:SHQ328 SRM35:SRM328 TBI35:TBI328 TLE35:TLE328 TVA35:TVA328 UEW35:UEW328 UOS35:UOS328 UYO35:UYO328 VIK35:VIK328 VSG35:VSG328 WCC35:WCC328 WLY35:WLY328 WVU35:WVU328" xr:uid="{8DE94E00-FB0C-48C3-A6DD-4D006B51D753}">
      <formula1>"yes, no"</formula1>
    </dataValidation>
    <dataValidation type="list" allowBlank="1" showInputMessage="1" showErrorMessage="1" sqref="WVV983325:WVV983344 V65821:V65840 JJ65821:JJ65840 TF65821:TF65840 ADB65821:ADB65840 AMX65821:AMX65840 AWT65821:AWT65840 BGP65821:BGP65840 BQL65821:BQL65840 CAH65821:CAH65840 CKD65821:CKD65840 CTZ65821:CTZ65840 DDV65821:DDV65840 DNR65821:DNR65840 DXN65821:DXN65840 EHJ65821:EHJ65840 ERF65821:ERF65840 FBB65821:FBB65840 FKX65821:FKX65840 FUT65821:FUT65840 GEP65821:GEP65840 GOL65821:GOL65840 GYH65821:GYH65840 HID65821:HID65840 HRZ65821:HRZ65840 IBV65821:IBV65840 ILR65821:ILR65840 IVN65821:IVN65840 JFJ65821:JFJ65840 JPF65821:JPF65840 JZB65821:JZB65840 KIX65821:KIX65840 KST65821:KST65840 LCP65821:LCP65840 LML65821:LML65840 LWH65821:LWH65840 MGD65821:MGD65840 MPZ65821:MPZ65840 MZV65821:MZV65840 NJR65821:NJR65840 NTN65821:NTN65840 ODJ65821:ODJ65840 ONF65821:ONF65840 OXB65821:OXB65840 PGX65821:PGX65840 PQT65821:PQT65840 QAP65821:QAP65840 QKL65821:QKL65840 QUH65821:QUH65840 RED65821:RED65840 RNZ65821:RNZ65840 RXV65821:RXV65840 SHR65821:SHR65840 SRN65821:SRN65840 TBJ65821:TBJ65840 TLF65821:TLF65840 TVB65821:TVB65840 UEX65821:UEX65840 UOT65821:UOT65840 UYP65821:UYP65840 VIL65821:VIL65840 VSH65821:VSH65840 WCD65821:WCD65840 WLZ65821:WLZ65840 WVV65821:WVV65840 V131357:V131376 JJ131357:JJ131376 TF131357:TF131376 ADB131357:ADB131376 AMX131357:AMX131376 AWT131357:AWT131376 BGP131357:BGP131376 BQL131357:BQL131376 CAH131357:CAH131376 CKD131357:CKD131376 CTZ131357:CTZ131376 DDV131357:DDV131376 DNR131357:DNR131376 DXN131357:DXN131376 EHJ131357:EHJ131376 ERF131357:ERF131376 FBB131357:FBB131376 FKX131357:FKX131376 FUT131357:FUT131376 GEP131357:GEP131376 GOL131357:GOL131376 GYH131357:GYH131376 HID131357:HID131376 HRZ131357:HRZ131376 IBV131357:IBV131376 ILR131357:ILR131376 IVN131357:IVN131376 JFJ131357:JFJ131376 JPF131357:JPF131376 JZB131357:JZB131376 KIX131357:KIX131376 KST131357:KST131376 LCP131357:LCP131376 LML131357:LML131376 LWH131357:LWH131376 MGD131357:MGD131376 MPZ131357:MPZ131376 MZV131357:MZV131376 NJR131357:NJR131376 NTN131357:NTN131376 ODJ131357:ODJ131376 ONF131357:ONF131376 OXB131357:OXB131376 PGX131357:PGX131376 PQT131357:PQT131376 QAP131357:QAP131376 QKL131357:QKL131376 QUH131357:QUH131376 RED131357:RED131376 RNZ131357:RNZ131376 RXV131357:RXV131376 SHR131357:SHR131376 SRN131357:SRN131376 TBJ131357:TBJ131376 TLF131357:TLF131376 TVB131357:TVB131376 UEX131357:UEX131376 UOT131357:UOT131376 UYP131357:UYP131376 VIL131357:VIL131376 VSH131357:VSH131376 WCD131357:WCD131376 WLZ131357:WLZ131376 WVV131357:WVV131376 V196893:V196912 JJ196893:JJ196912 TF196893:TF196912 ADB196893:ADB196912 AMX196893:AMX196912 AWT196893:AWT196912 BGP196893:BGP196912 BQL196893:BQL196912 CAH196893:CAH196912 CKD196893:CKD196912 CTZ196893:CTZ196912 DDV196893:DDV196912 DNR196893:DNR196912 DXN196893:DXN196912 EHJ196893:EHJ196912 ERF196893:ERF196912 FBB196893:FBB196912 FKX196893:FKX196912 FUT196893:FUT196912 GEP196893:GEP196912 GOL196893:GOL196912 GYH196893:GYH196912 HID196893:HID196912 HRZ196893:HRZ196912 IBV196893:IBV196912 ILR196893:ILR196912 IVN196893:IVN196912 JFJ196893:JFJ196912 JPF196893:JPF196912 JZB196893:JZB196912 KIX196893:KIX196912 KST196893:KST196912 LCP196893:LCP196912 LML196893:LML196912 LWH196893:LWH196912 MGD196893:MGD196912 MPZ196893:MPZ196912 MZV196893:MZV196912 NJR196893:NJR196912 NTN196893:NTN196912 ODJ196893:ODJ196912 ONF196893:ONF196912 OXB196893:OXB196912 PGX196893:PGX196912 PQT196893:PQT196912 QAP196893:QAP196912 QKL196893:QKL196912 QUH196893:QUH196912 RED196893:RED196912 RNZ196893:RNZ196912 RXV196893:RXV196912 SHR196893:SHR196912 SRN196893:SRN196912 TBJ196893:TBJ196912 TLF196893:TLF196912 TVB196893:TVB196912 UEX196893:UEX196912 UOT196893:UOT196912 UYP196893:UYP196912 VIL196893:VIL196912 VSH196893:VSH196912 WCD196893:WCD196912 WLZ196893:WLZ196912 WVV196893:WVV196912 V262429:V262448 JJ262429:JJ262448 TF262429:TF262448 ADB262429:ADB262448 AMX262429:AMX262448 AWT262429:AWT262448 BGP262429:BGP262448 BQL262429:BQL262448 CAH262429:CAH262448 CKD262429:CKD262448 CTZ262429:CTZ262448 DDV262429:DDV262448 DNR262429:DNR262448 DXN262429:DXN262448 EHJ262429:EHJ262448 ERF262429:ERF262448 FBB262429:FBB262448 FKX262429:FKX262448 FUT262429:FUT262448 GEP262429:GEP262448 GOL262429:GOL262448 GYH262429:GYH262448 HID262429:HID262448 HRZ262429:HRZ262448 IBV262429:IBV262448 ILR262429:ILR262448 IVN262429:IVN262448 JFJ262429:JFJ262448 JPF262429:JPF262448 JZB262429:JZB262448 KIX262429:KIX262448 KST262429:KST262448 LCP262429:LCP262448 LML262429:LML262448 LWH262429:LWH262448 MGD262429:MGD262448 MPZ262429:MPZ262448 MZV262429:MZV262448 NJR262429:NJR262448 NTN262429:NTN262448 ODJ262429:ODJ262448 ONF262429:ONF262448 OXB262429:OXB262448 PGX262429:PGX262448 PQT262429:PQT262448 QAP262429:QAP262448 QKL262429:QKL262448 QUH262429:QUH262448 RED262429:RED262448 RNZ262429:RNZ262448 RXV262429:RXV262448 SHR262429:SHR262448 SRN262429:SRN262448 TBJ262429:TBJ262448 TLF262429:TLF262448 TVB262429:TVB262448 UEX262429:UEX262448 UOT262429:UOT262448 UYP262429:UYP262448 VIL262429:VIL262448 VSH262429:VSH262448 WCD262429:WCD262448 WLZ262429:WLZ262448 WVV262429:WVV262448 V327965:V327984 JJ327965:JJ327984 TF327965:TF327984 ADB327965:ADB327984 AMX327965:AMX327984 AWT327965:AWT327984 BGP327965:BGP327984 BQL327965:BQL327984 CAH327965:CAH327984 CKD327965:CKD327984 CTZ327965:CTZ327984 DDV327965:DDV327984 DNR327965:DNR327984 DXN327965:DXN327984 EHJ327965:EHJ327984 ERF327965:ERF327984 FBB327965:FBB327984 FKX327965:FKX327984 FUT327965:FUT327984 GEP327965:GEP327984 GOL327965:GOL327984 GYH327965:GYH327984 HID327965:HID327984 HRZ327965:HRZ327984 IBV327965:IBV327984 ILR327965:ILR327984 IVN327965:IVN327984 JFJ327965:JFJ327984 JPF327965:JPF327984 JZB327965:JZB327984 KIX327965:KIX327984 KST327965:KST327984 LCP327965:LCP327984 LML327965:LML327984 LWH327965:LWH327984 MGD327965:MGD327984 MPZ327965:MPZ327984 MZV327965:MZV327984 NJR327965:NJR327984 NTN327965:NTN327984 ODJ327965:ODJ327984 ONF327965:ONF327984 OXB327965:OXB327984 PGX327965:PGX327984 PQT327965:PQT327984 QAP327965:QAP327984 QKL327965:QKL327984 QUH327965:QUH327984 RED327965:RED327984 RNZ327965:RNZ327984 RXV327965:RXV327984 SHR327965:SHR327984 SRN327965:SRN327984 TBJ327965:TBJ327984 TLF327965:TLF327984 TVB327965:TVB327984 UEX327965:UEX327984 UOT327965:UOT327984 UYP327965:UYP327984 VIL327965:VIL327984 VSH327965:VSH327984 WCD327965:WCD327984 WLZ327965:WLZ327984 WVV327965:WVV327984 V393501:V393520 JJ393501:JJ393520 TF393501:TF393520 ADB393501:ADB393520 AMX393501:AMX393520 AWT393501:AWT393520 BGP393501:BGP393520 BQL393501:BQL393520 CAH393501:CAH393520 CKD393501:CKD393520 CTZ393501:CTZ393520 DDV393501:DDV393520 DNR393501:DNR393520 DXN393501:DXN393520 EHJ393501:EHJ393520 ERF393501:ERF393520 FBB393501:FBB393520 FKX393501:FKX393520 FUT393501:FUT393520 GEP393501:GEP393520 GOL393501:GOL393520 GYH393501:GYH393520 HID393501:HID393520 HRZ393501:HRZ393520 IBV393501:IBV393520 ILR393501:ILR393520 IVN393501:IVN393520 JFJ393501:JFJ393520 JPF393501:JPF393520 JZB393501:JZB393520 KIX393501:KIX393520 KST393501:KST393520 LCP393501:LCP393520 LML393501:LML393520 LWH393501:LWH393520 MGD393501:MGD393520 MPZ393501:MPZ393520 MZV393501:MZV393520 NJR393501:NJR393520 NTN393501:NTN393520 ODJ393501:ODJ393520 ONF393501:ONF393520 OXB393501:OXB393520 PGX393501:PGX393520 PQT393501:PQT393520 QAP393501:QAP393520 QKL393501:QKL393520 QUH393501:QUH393520 RED393501:RED393520 RNZ393501:RNZ393520 RXV393501:RXV393520 SHR393501:SHR393520 SRN393501:SRN393520 TBJ393501:TBJ393520 TLF393501:TLF393520 TVB393501:TVB393520 UEX393501:UEX393520 UOT393501:UOT393520 UYP393501:UYP393520 VIL393501:VIL393520 VSH393501:VSH393520 WCD393501:WCD393520 WLZ393501:WLZ393520 WVV393501:WVV393520 V459037:V459056 JJ459037:JJ459056 TF459037:TF459056 ADB459037:ADB459056 AMX459037:AMX459056 AWT459037:AWT459056 BGP459037:BGP459056 BQL459037:BQL459056 CAH459037:CAH459056 CKD459037:CKD459056 CTZ459037:CTZ459056 DDV459037:DDV459056 DNR459037:DNR459056 DXN459037:DXN459056 EHJ459037:EHJ459056 ERF459037:ERF459056 FBB459037:FBB459056 FKX459037:FKX459056 FUT459037:FUT459056 GEP459037:GEP459056 GOL459037:GOL459056 GYH459037:GYH459056 HID459037:HID459056 HRZ459037:HRZ459056 IBV459037:IBV459056 ILR459037:ILR459056 IVN459037:IVN459056 JFJ459037:JFJ459056 JPF459037:JPF459056 JZB459037:JZB459056 KIX459037:KIX459056 KST459037:KST459056 LCP459037:LCP459056 LML459037:LML459056 LWH459037:LWH459056 MGD459037:MGD459056 MPZ459037:MPZ459056 MZV459037:MZV459056 NJR459037:NJR459056 NTN459037:NTN459056 ODJ459037:ODJ459056 ONF459037:ONF459056 OXB459037:OXB459056 PGX459037:PGX459056 PQT459037:PQT459056 QAP459037:QAP459056 QKL459037:QKL459056 QUH459037:QUH459056 RED459037:RED459056 RNZ459037:RNZ459056 RXV459037:RXV459056 SHR459037:SHR459056 SRN459037:SRN459056 TBJ459037:TBJ459056 TLF459037:TLF459056 TVB459037:TVB459056 UEX459037:UEX459056 UOT459037:UOT459056 UYP459037:UYP459056 VIL459037:VIL459056 VSH459037:VSH459056 WCD459037:WCD459056 WLZ459037:WLZ459056 WVV459037:WVV459056 V524573:V524592 JJ524573:JJ524592 TF524573:TF524592 ADB524573:ADB524592 AMX524573:AMX524592 AWT524573:AWT524592 BGP524573:BGP524592 BQL524573:BQL524592 CAH524573:CAH524592 CKD524573:CKD524592 CTZ524573:CTZ524592 DDV524573:DDV524592 DNR524573:DNR524592 DXN524573:DXN524592 EHJ524573:EHJ524592 ERF524573:ERF524592 FBB524573:FBB524592 FKX524573:FKX524592 FUT524573:FUT524592 GEP524573:GEP524592 GOL524573:GOL524592 GYH524573:GYH524592 HID524573:HID524592 HRZ524573:HRZ524592 IBV524573:IBV524592 ILR524573:ILR524592 IVN524573:IVN524592 JFJ524573:JFJ524592 JPF524573:JPF524592 JZB524573:JZB524592 KIX524573:KIX524592 KST524573:KST524592 LCP524573:LCP524592 LML524573:LML524592 LWH524573:LWH524592 MGD524573:MGD524592 MPZ524573:MPZ524592 MZV524573:MZV524592 NJR524573:NJR524592 NTN524573:NTN524592 ODJ524573:ODJ524592 ONF524573:ONF524592 OXB524573:OXB524592 PGX524573:PGX524592 PQT524573:PQT524592 QAP524573:QAP524592 QKL524573:QKL524592 QUH524573:QUH524592 RED524573:RED524592 RNZ524573:RNZ524592 RXV524573:RXV524592 SHR524573:SHR524592 SRN524573:SRN524592 TBJ524573:TBJ524592 TLF524573:TLF524592 TVB524573:TVB524592 UEX524573:UEX524592 UOT524573:UOT524592 UYP524573:UYP524592 VIL524573:VIL524592 VSH524573:VSH524592 WCD524573:WCD524592 WLZ524573:WLZ524592 WVV524573:WVV524592 V590109:V590128 JJ590109:JJ590128 TF590109:TF590128 ADB590109:ADB590128 AMX590109:AMX590128 AWT590109:AWT590128 BGP590109:BGP590128 BQL590109:BQL590128 CAH590109:CAH590128 CKD590109:CKD590128 CTZ590109:CTZ590128 DDV590109:DDV590128 DNR590109:DNR590128 DXN590109:DXN590128 EHJ590109:EHJ590128 ERF590109:ERF590128 FBB590109:FBB590128 FKX590109:FKX590128 FUT590109:FUT590128 GEP590109:GEP590128 GOL590109:GOL590128 GYH590109:GYH590128 HID590109:HID590128 HRZ590109:HRZ590128 IBV590109:IBV590128 ILR590109:ILR590128 IVN590109:IVN590128 JFJ590109:JFJ590128 JPF590109:JPF590128 JZB590109:JZB590128 KIX590109:KIX590128 KST590109:KST590128 LCP590109:LCP590128 LML590109:LML590128 LWH590109:LWH590128 MGD590109:MGD590128 MPZ590109:MPZ590128 MZV590109:MZV590128 NJR590109:NJR590128 NTN590109:NTN590128 ODJ590109:ODJ590128 ONF590109:ONF590128 OXB590109:OXB590128 PGX590109:PGX590128 PQT590109:PQT590128 QAP590109:QAP590128 QKL590109:QKL590128 QUH590109:QUH590128 RED590109:RED590128 RNZ590109:RNZ590128 RXV590109:RXV590128 SHR590109:SHR590128 SRN590109:SRN590128 TBJ590109:TBJ590128 TLF590109:TLF590128 TVB590109:TVB590128 UEX590109:UEX590128 UOT590109:UOT590128 UYP590109:UYP590128 VIL590109:VIL590128 VSH590109:VSH590128 WCD590109:WCD590128 WLZ590109:WLZ590128 WVV590109:WVV590128 V655645:V655664 JJ655645:JJ655664 TF655645:TF655664 ADB655645:ADB655664 AMX655645:AMX655664 AWT655645:AWT655664 BGP655645:BGP655664 BQL655645:BQL655664 CAH655645:CAH655664 CKD655645:CKD655664 CTZ655645:CTZ655664 DDV655645:DDV655664 DNR655645:DNR655664 DXN655645:DXN655664 EHJ655645:EHJ655664 ERF655645:ERF655664 FBB655645:FBB655664 FKX655645:FKX655664 FUT655645:FUT655664 GEP655645:GEP655664 GOL655645:GOL655664 GYH655645:GYH655664 HID655645:HID655664 HRZ655645:HRZ655664 IBV655645:IBV655664 ILR655645:ILR655664 IVN655645:IVN655664 JFJ655645:JFJ655664 JPF655645:JPF655664 JZB655645:JZB655664 KIX655645:KIX655664 KST655645:KST655664 LCP655645:LCP655664 LML655645:LML655664 LWH655645:LWH655664 MGD655645:MGD655664 MPZ655645:MPZ655664 MZV655645:MZV655664 NJR655645:NJR655664 NTN655645:NTN655664 ODJ655645:ODJ655664 ONF655645:ONF655664 OXB655645:OXB655664 PGX655645:PGX655664 PQT655645:PQT655664 QAP655645:QAP655664 QKL655645:QKL655664 QUH655645:QUH655664 RED655645:RED655664 RNZ655645:RNZ655664 RXV655645:RXV655664 SHR655645:SHR655664 SRN655645:SRN655664 TBJ655645:TBJ655664 TLF655645:TLF655664 TVB655645:TVB655664 UEX655645:UEX655664 UOT655645:UOT655664 UYP655645:UYP655664 VIL655645:VIL655664 VSH655645:VSH655664 WCD655645:WCD655664 WLZ655645:WLZ655664 WVV655645:WVV655664 V721181:V721200 JJ721181:JJ721200 TF721181:TF721200 ADB721181:ADB721200 AMX721181:AMX721200 AWT721181:AWT721200 BGP721181:BGP721200 BQL721181:BQL721200 CAH721181:CAH721200 CKD721181:CKD721200 CTZ721181:CTZ721200 DDV721181:DDV721200 DNR721181:DNR721200 DXN721181:DXN721200 EHJ721181:EHJ721200 ERF721181:ERF721200 FBB721181:FBB721200 FKX721181:FKX721200 FUT721181:FUT721200 GEP721181:GEP721200 GOL721181:GOL721200 GYH721181:GYH721200 HID721181:HID721200 HRZ721181:HRZ721200 IBV721181:IBV721200 ILR721181:ILR721200 IVN721181:IVN721200 JFJ721181:JFJ721200 JPF721181:JPF721200 JZB721181:JZB721200 KIX721181:KIX721200 KST721181:KST721200 LCP721181:LCP721200 LML721181:LML721200 LWH721181:LWH721200 MGD721181:MGD721200 MPZ721181:MPZ721200 MZV721181:MZV721200 NJR721181:NJR721200 NTN721181:NTN721200 ODJ721181:ODJ721200 ONF721181:ONF721200 OXB721181:OXB721200 PGX721181:PGX721200 PQT721181:PQT721200 QAP721181:QAP721200 QKL721181:QKL721200 QUH721181:QUH721200 RED721181:RED721200 RNZ721181:RNZ721200 RXV721181:RXV721200 SHR721181:SHR721200 SRN721181:SRN721200 TBJ721181:TBJ721200 TLF721181:TLF721200 TVB721181:TVB721200 UEX721181:UEX721200 UOT721181:UOT721200 UYP721181:UYP721200 VIL721181:VIL721200 VSH721181:VSH721200 WCD721181:WCD721200 WLZ721181:WLZ721200 WVV721181:WVV721200 V786717:V786736 JJ786717:JJ786736 TF786717:TF786736 ADB786717:ADB786736 AMX786717:AMX786736 AWT786717:AWT786736 BGP786717:BGP786736 BQL786717:BQL786736 CAH786717:CAH786736 CKD786717:CKD786736 CTZ786717:CTZ786736 DDV786717:DDV786736 DNR786717:DNR786736 DXN786717:DXN786736 EHJ786717:EHJ786736 ERF786717:ERF786736 FBB786717:FBB786736 FKX786717:FKX786736 FUT786717:FUT786736 GEP786717:GEP786736 GOL786717:GOL786736 GYH786717:GYH786736 HID786717:HID786736 HRZ786717:HRZ786736 IBV786717:IBV786736 ILR786717:ILR786736 IVN786717:IVN786736 JFJ786717:JFJ786736 JPF786717:JPF786736 JZB786717:JZB786736 KIX786717:KIX786736 KST786717:KST786736 LCP786717:LCP786736 LML786717:LML786736 LWH786717:LWH786736 MGD786717:MGD786736 MPZ786717:MPZ786736 MZV786717:MZV786736 NJR786717:NJR786736 NTN786717:NTN786736 ODJ786717:ODJ786736 ONF786717:ONF786736 OXB786717:OXB786736 PGX786717:PGX786736 PQT786717:PQT786736 QAP786717:QAP786736 QKL786717:QKL786736 QUH786717:QUH786736 RED786717:RED786736 RNZ786717:RNZ786736 RXV786717:RXV786736 SHR786717:SHR786736 SRN786717:SRN786736 TBJ786717:TBJ786736 TLF786717:TLF786736 TVB786717:TVB786736 UEX786717:UEX786736 UOT786717:UOT786736 UYP786717:UYP786736 VIL786717:VIL786736 VSH786717:VSH786736 WCD786717:WCD786736 WLZ786717:WLZ786736 WVV786717:WVV786736 V852253:V852272 JJ852253:JJ852272 TF852253:TF852272 ADB852253:ADB852272 AMX852253:AMX852272 AWT852253:AWT852272 BGP852253:BGP852272 BQL852253:BQL852272 CAH852253:CAH852272 CKD852253:CKD852272 CTZ852253:CTZ852272 DDV852253:DDV852272 DNR852253:DNR852272 DXN852253:DXN852272 EHJ852253:EHJ852272 ERF852253:ERF852272 FBB852253:FBB852272 FKX852253:FKX852272 FUT852253:FUT852272 GEP852253:GEP852272 GOL852253:GOL852272 GYH852253:GYH852272 HID852253:HID852272 HRZ852253:HRZ852272 IBV852253:IBV852272 ILR852253:ILR852272 IVN852253:IVN852272 JFJ852253:JFJ852272 JPF852253:JPF852272 JZB852253:JZB852272 KIX852253:KIX852272 KST852253:KST852272 LCP852253:LCP852272 LML852253:LML852272 LWH852253:LWH852272 MGD852253:MGD852272 MPZ852253:MPZ852272 MZV852253:MZV852272 NJR852253:NJR852272 NTN852253:NTN852272 ODJ852253:ODJ852272 ONF852253:ONF852272 OXB852253:OXB852272 PGX852253:PGX852272 PQT852253:PQT852272 QAP852253:QAP852272 QKL852253:QKL852272 QUH852253:QUH852272 RED852253:RED852272 RNZ852253:RNZ852272 RXV852253:RXV852272 SHR852253:SHR852272 SRN852253:SRN852272 TBJ852253:TBJ852272 TLF852253:TLF852272 TVB852253:TVB852272 UEX852253:UEX852272 UOT852253:UOT852272 UYP852253:UYP852272 VIL852253:VIL852272 VSH852253:VSH852272 WCD852253:WCD852272 WLZ852253:WLZ852272 WVV852253:WVV852272 V917789:V917808 JJ917789:JJ917808 TF917789:TF917808 ADB917789:ADB917808 AMX917789:AMX917808 AWT917789:AWT917808 BGP917789:BGP917808 BQL917789:BQL917808 CAH917789:CAH917808 CKD917789:CKD917808 CTZ917789:CTZ917808 DDV917789:DDV917808 DNR917789:DNR917808 DXN917789:DXN917808 EHJ917789:EHJ917808 ERF917789:ERF917808 FBB917789:FBB917808 FKX917789:FKX917808 FUT917789:FUT917808 GEP917789:GEP917808 GOL917789:GOL917808 GYH917789:GYH917808 HID917789:HID917808 HRZ917789:HRZ917808 IBV917789:IBV917808 ILR917789:ILR917808 IVN917789:IVN917808 JFJ917789:JFJ917808 JPF917789:JPF917808 JZB917789:JZB917808 KIX917789:KIX917808 KST917789:KST917808 LCP917789:LCP917808 LML917789:LML917808 LWH917789:LWH917808 MGD917789:MGD917808 MPZ917789:MPZ917808 MZV917789:MZV917808 NJR917789:NJR917808 NTN917789:NTN917808 ODJ917789:ODJ917808 ONF917789:ONF917808 OXB917789:OXB917808 PGX917789:PGX917808 PQT917789:PQT917808 QAP917789:QAP917808 QKL917789:QKL917808 QUH917789:QUH917808 RED917789:RED917808 RNZ917789:RNZ917808 RXV917789:RXV917808 SHR917789:SHR917808 SRN917789:SRN917808 TBJ917789:TBJ917808 TLF917789:TLF917808 TVB917789:TVB917808 UEX917789:UEX917808 UOT917789:UOT917808 UYP917789:UYP917808 VIL917789:VIL917808 VSH917789:VSH917808 WCD917789:WCD917808 WLZ917789:WLZ917808 WVV917789:WVV917808 V983325:V983344 JJ983325:JJ983344 TF983325:TF983344 ADB983325:ADB983344 AMX983325:AMX983344 AWT983325:AWT983344 BGP983325:BGP983344 BQL983325:BQL983344 CAH983325:CAH983344 CKD983325:CKD983344 CTZ983325:CTZ983344 DDV983325:DDV983344 DNR983325:DNR983344 DXN983325:DXN983344 EHJ983325:EHJ983344 ERF983325:ERF983344 FBB983325:FBB983344 FKX983325:FKX983344 FUT983325:FUT983344 GEP983325:GEP983344 GOL983325:GOL983344 GYH983325:GYH983344 HID983325:HID983344 HRZ983325:HRZ983344 IBV983325:IBV983344 ILR983325:ILR983344 IVN983325:IVN983344 JFJ983325:JFJ983344 JPF983325:JPF983344 JZB983325:JZB983344 KIX983325:KIX983344 KST983325:KST983344 LCP983325:LCP983344 LML983325:LML983344 LWH983325:LWH983344 MGD983325:MGD983344 MPZ983325:MPZ983344 MZV983325:MZV983344 NJR983325:NJR983344 NTN983325:NTN983344 ODJ983325:ODJ983344 ONF983325:ONF983344 OXB983325:OXB983344 PGX983325:PGX983344 PQT983325:PQT983344 QAP983325:QAP983344 QKL983325:QKL983344 QUH983325:QUH983344 RED983325:RED983344 RNZ983325:RNZ983344 RXV983325:RXV983344 SHR983325:SHR983344 SRN983325:SRN983344 TBJ983325:TBJ983344 TLF983325:TLF983344 TVB983325:TVB983344 UEX983325:UEX983344 UOT983325:UOT983344 UYP983325:UYP983344 VIL983325:VIL983344 VSH983325:VSH983344 WCD983325:WCD983344 WLZ983325:WLZ983344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JJ35:JJ328 TF35:TF328 ADB35:ADB328 AMX35:AMX328 AWT35:AWT328 BGP35:BGP328 BQL35:BQL328 CAH35:CAH328 CKD35:CKD328 CTZ35:CTZ328 DDV35:DDV328 DNR35:DNR328 DXN35:DXN328 EHJ35:EHJ328 ERF35:ERF328 FBB35:FBB328 FKX35:FKX328 FUT35:FUT328 GEP35:GEP328 GOL35:GOL328 GYH35:GYH328 HID35:HID328 HRZ35:HRZ328 IBV35:IBV328 ILR35:ILR328 IVN35:IVN328 JFJ35:JFJ328 JPF35:JPF328 JZB35:JZB328 KIX35:KIX328 KST35:KST328 LCP35:LCP328 LML35:LML328 LWH35:LWH328 MGD35:MGD328 MPZ35:MPZ328 MZV35:MZV328 NJR35:NJR328 NTN35:NTN328 ODJ35:ODJ328 ONF35:ONF328 OXB35:OXB328 PGX35:PGX328 PQT35:PQT328 QAP35:QAP328 QKL35:QKL328 QUH35:QUH328 RED35:RED328 RNZ35:RNZ328 RXV35:RXV328 SHR35:SHR328 SRN35:SRN328 TBJ35:TBJ328 TLF35:TLF328 TVB35:TVB328 UEX35:UEX328 UOT35:UOT328 UYP35:UYP328 VIL35:VIL328 VSH35:VSH328 WCD35:WCD328 WLZ35:WLZ328 WVV35:WVV328" xr:uid="{5C456ECF-4F4A-4259-8645-2CEA5A7849FD}">
      <formula1>"firm, as available and interruptible, other (specify in column AH)"</formula1>
    </dataValidation>
    <dataValidation type="list" allowBlank="1" showInputMessage="1" showErrorMessage="1" sqref="K65821:K65840 IW65821:IW65840 SS65821:SS65840 ACO65821:ACO65840 AMK65821:AMK65840 AWG65821:AWG65840 BGC65821:BGC65840 BPY65821:BPY65840 BZU65821:BZU65840 CJQ65821:CJQ65840 CTM65821:CTM65840 DDI65821:DDI65840 DNE65821:DNE65840 DXA65821:DXA65840 EGW65821:EGW65840 EQS65821:EQS65840 FAO65821:FAO65840 FKK65821:FKK65840 FUG65821:FUG65840 GEC65821:GEC65840 GNY65821:GNY65840 GXU65821:GXU65840 HHQ65821:HHQ65840 HRM65821:HRM65840 IBI65821:IBI65840 ILE65821:ILE65840 IVA65821:IVA65840 JEW65821:JEW65840 JOS65821:JOS65840 JYO65821:JYO65840 KIK65821:KIK65840 KSG65821:KSG65840 LCC65821:LCC65840 LLY65821:LLY65840 LVU65821:LVU65840 MFQ65821:MFQ65840 MPM65821:MPM65840 MZI65821:MZI65840 NJE65821:NJE65840 NTA65821:NTA65840 OCW65821:OCW65840 OMS65821:OMS65840 OWO65821:OWO65840 PGK65821:PGK65840 PQG65821:PQG65840 QAC65821:QAC65840 QJY65821:QJY65840 QTU65821:QTU65840 RDQ65821:RDQ65840 RNM65821:RNM65840 RXI65821:RXI65840 SHE65821:SHE65840 SRA65821:SRA65840 TAW65821:TAW65840 TKS65821:TKS65840 TUO65821:TUO65840 UEK65821:UEK65840 UOG65821:UOG65840 UYC65821:UYC65840 VHY65821:VHY65840 VRU65821:VRU65840 WBQ65821:WBQ65840 WLM65821:WLM65840 WVI65821:WVI65840 K131357:K131376 IW131357:IW131376 SS131357:SS131376 ACO131357:ACO131376 AMK131357:AMK131376 AWG131357:AWG131376 BGC131357:BGC131376 BPY131357:BPY131376 BZU131357:BZU131376 CJQ131357:CJQ131376 CTM131357:CTM131376 DDI131357:DDI131376 DNE131357:DNE131376 DXA131357:DXA131376 EGW131357:EGW131376 EQS131357:EQS131376 FAO131357:FAO131376 FKK131357:FKK131376 FUG131357:FUG131376 GEC131357:GEC131376 GNY131357:GNY131376 GXU131357:GXU131376 HHQ131357:HHQ131376 HRM131357:HRM131376 IBI131357:IBI131376 ILE131357:ILE131376 IVA131357:IVA131376 JEW131357:JEW131376 JOS131357:JOS131376 JYO131357:JYO131376 KIK131357:KIK131376 KSG131357:KSG131376 LCC131357:LCC131376 LLY131357:LLY131376 LVU131357:LVU131376 MFQ131357:MFQ131376 MPM131357:MPM131376 MZI131357:MZI131376 NJE131357:NJE131376 NTA131357:NTA131376 OCW131357:OCW131376 OMS131357:OMS131376 OWO131357:OWO131376 PGK131357:PGK131376 PQG131357:PQG131376 QAC131357:QAC131376 QJY131357:QJY131376 QTU131357:QTU131376 RDQ131357:RDQ131376 RNM131357:RNM131376 RXI131357:RXI131376 SHE131357:SHE131376 SRA131357:SRA131376 TAW131357:TAW131376 TKS131357:TKS131376 TUO131357:TUO131376 UEK131357:UEK131376 UOG131357:UOG131376 UYC131357:UYC131376 VHY131357:VHY131376 VRU131357:VRU131376 WBQ131357:WBQ131376 WLM131357:WLM131376 WVI131357:WVI131376 K196893:K196912 IW196893:IW196912 SS196893:SS196912 ACO196893:ACO196912 AMK196893:AMK196912 AWG196893:AWG196912 BGC196893:BGC196912 BPY196893:BPY196912 BZU196893:BZU196912 CJQ196893:CJQ196912 CTM196893:CTM196912 DDI196893:DDI196912 DNE196893:DNE196912 DXA196893:DXA196912 EGW196893:EGW196912 EQS196893:EQS196912 FAO196893:FAO196912 FKK196893:FKK196912 FUG196893:FUG196912 GEC196893:GEC196912 GNY196893:GNY196912 GXU196893:GXU196912 HHQ196893:HHQ196912 HRM196893:HRM196912 IBI196893:IBI196912 ILE196893:ILE196912 IVA196893:IVA196912 JEW196893:JEW196912 JOS196893:JOS196912 JYO196893:JYO196912 KIK196893:KIK196912 KSG196893:KSG196912 LCC196893:LCC196912 LLY196893:LLY196912 LVU196893:LVU196912 MFQ196893:MFQ196912 MPM196893:MPM196912 MZI196893:MZI196912 NJE196893:NJE196912 NTA196893:NTA196912 OCW196893:OCW196912 OMS196893:OMS196912 OWO196893:OWO196912 PGK196893:PGK196912 PQG196893:PQG196912 QAC196893:QAC196912 QJY196893:QJY196912 QTU196893:QTU196912 RDQ196893:RDQ196912 RNM196893:RNM196912 RXI196893:RXI196912 SHE196893:SHE196912 SRA196893:SRA196912 TAW196893:TAW196912 TKS196893:TKS196912 TUO196893:TUO196912 UEK196893:UEK196912 UOG196893:UOG196912 UYC196893:UYC196912 VHY196893:VHY196912 VRU196893:VRU196912 WBQ196893:WBQ196912 WLM196893:WLM196912 WVI196893:WVI196912 K262429:K262448 IW262429:IW262448 SS262429:SS262448 ACO262429:ACO262448 AMK262429:AMK262448 AWG262429:AWG262448 BGC262429:BGC262448 BPY262429:BPY262448 BZU262429:BZU262448 CJQ262429:CJQ262448 CTM262429:CTM262448 DDI262429:DDI262448 DNE262429:DNE262448 DXA262429:DXA262448 EGW262429:EGW262448 EQS262429:EQS262448 FAO262429:FAO262448 FKK262429:FKK262448 FUG262429:FUG262448 GEC262429:GEC262448 GNY262429:GNY262448 GXU262429:GXU262448 HHQ262429:HHQ262448 HRM262429:HRM262448 IBI262429:IBI262448 ILE262429:ILE262448 IVA262429:IVA262448 JEW262429:JEW262448 JOS262429:JOS262448 JYO262429:JYO262448 KIK262429:KIK262448 KSG262429:KSG262448 LCC262429:LCC262448 LLY262429:LLY262448 LVU262429:LVU262448 MFQ262429:MFQ262448 MPM262429:MPM262448 MZI262429:MZI262448 NJE262429:NJE262448 NTA262429:NTA262448 OCW262429:OCW262448 OMS262429:OMS262448 OWO262429:OWO262448 PGK262429:PGK262448 PQG262429:PQG262448 QAC262429:QAC262448 QJY262429:QJY262448 QTU262429:QTU262448 RDQ262429:RDQ262448 RNM262429:RNM262448 RXI262429:RXI262448 SHE262429:SHE262448 SRA262429:SRA262448 TAW262429:TAW262448 TKS262429:TKS262448 TUO262429:TUO262448 UEK262429:UEK262448 UOG262429:UOG262448 UYC262429:UYC262448 VHY262429:VHY262448 VRU262429:VRU262448 WBQ262429:WBQ262448 WLM262429:WLM262448 WVI262429:WVI262448 K327965:K327984 IW327965:IW327984 SS327965:SS327984 ACO327965:ACO327984 AMK327965:AMK327984 AWG327965:AWG327984 BGC327965:BGC327984 BPY327965:BPY327984 BZU327965:BZU327984 CJQ327965:CJQ327984 CTM327965:CTM327984 DDI327965:DDI327984 DNE327965:DNE327984 DXA327965:DXA327984 EGW327965:EGW327984 EQS327965:EQS327984 FAO327965:FAO327984 FKK327965:FKK327984 FUG327965:FUG327984 GEC327965:GEC327984 GNY327965:GNY327984 GXU327965:GXU327984 HHQ327965:HHQ327984 HRM327965:HRM327984 IBI327965:IBI327984 ILE327965:ILE327984 IVA327965:IVA327984 JEW327965:JEW327984 JOS327965:JOS327984 JYO327965:JYO327984 KIK327965:KIK327984 KSG327965:KSG327984 LCC327965:LCC327984 LLY327965:LLY327984 LVU327965:LVU327984 MFQ327965:MFQ327984 MPM327965:MPM327984 MZI327965:MZI327984 NJE327965:NJE327984 NTA327965:NTA327984 OCW327965:OCW327984 OMS327965:OMS327984 OWO327965:OWO327984 PGK327965:PGK327984 PQG327965:PQG327984 QAC327965:QAC327984 QJY327965:QJY327984 QTU327965:QTU327984 RDQ327965:RDQ327984 RNM327965:RNM327984 RXI327965:RXI327984 SHE327965:SHE327984 SRA327965:SRA327984 TAW327965:TAW327984 TKS327965:TKS327984 TUO327965:TUO327984 UEK327965:UEK327984 UOG327965:UOG327984 UYC327965:UYC327984 VHY327965:VHY327984 VRU327965:VRU327984 WBQ327965:WBQ327984 WLM327965:WLM327984 WVI327965:WVI327984 K393501:K393520 IW393501:IW393520 SS393501:SS393520 ACO393501:ACO393520 AMK393501:AMK393520 AWG393501:AWG393520 BGC393501:BGC393520 BPY393501:BPY393520 BZU393501:BZU393520 CJQ393501:CJQ393520 CTM393501:CTM393520 DDI393501:DDI393520 DNE393501:DNE393520 DXA393501:DXA393520 EGW393501:EGW393520 EQS393501:EQS393520 FAO393501:FAO393520 FKK393501:FKK393520 FUG393501:FUG393520 GEC393501:GEC393520 GNY393501:GNY393520 GXU393501:GXU393520 HHQ393501:HHQ393520 HRM393501:HRM393520 IBI393501:IBI393520 ILE393501:ILE393520 IVA393501:IVA393520 JEW393501:JEW393520 JOS393501:JOS393520 JYO393501:JYO393520 KIK393501:KIK393520 KSG393501:KSG393520 LCC393501:LCC393520 LLY393501:LLY393520 LVU393501:LVU393520 MFQ393501:MFQ393520 MPM393501:MPM393520 MZI393501:MZI393520 NJE393501:NJE393520 NTA393501:NTA393520 OCW393501:OCW393520 OMS393501:OMS393520 OWO393501:OWO393520 PGK393501:PGK393520 PQG393501:PQG393520 QAC393501:QAC393520 QJY393501:QJY393520 QTU393501:QTU393520 RDQ393501:RDQ393520 RNM393501:RNM393520 RXI393501:RXI393520 SHE393501:SHE393520 SRA393501:SRA393520 TAW393501:TAW393520 TKS393501:TKS393520 TUO393501:TUO393520 UEK393501:UEK393520 UOG393501:UOG393520 UYC393501:UYC393520 VHY393501:VHY393520 VRU393501:VRU393520 WBQ393501:WBQ393520 WLM393501:WLM393520 WVI393501:WVI393520 K459037:K459056 IW459037:IW459056 SS459037:SS459056 ACO459037:ACO459056 AMK459037:AMK459056 AWG459037:AWG459056 BGC459037:BGC459056 BPY459037:BPY459056 BZU459037:BZU459056 CJQ459037:CJQ459056 CTM459037:CTM459056 DDI459037:DDI459056 DNE459037:DNE459056 DXA459037:DXA459056 EGW459037:EGW459056 EQS459037:EQS459056 FAO459037:FAO459056 FKK459037:FKK459056 FUG459037:FUG459056 GEC459037:GEC459056 GNY459037:GNY459056 GXU459037:GXU459056 HHQ459037:HHQ459056 HRM459037:HRM459056 IBI459037:IBI459056 ILE459037:ILE459056 IVA459037:IVA459056 JEW459037:JEW459056 JOS459037:JOS459056 JYO459037:JYO459056 KIK459037:KIK459056 KSG459037:KSG459056 LCC459037:LCC459056 LLY459037:LLY459056 LVU459037:LVU459056 MFQ459037:MFQ459056 MPM459037:MPM459056 MZI459037:MZI459056 NJE459037:NJE459056 NTA459037:NTA459056 OCW459037:OCW459056 OMS459037:OMS459056 OWO459037:OWO459056 PGK459037:PGK459056 PQG459037:PQG459056 QAC459037:QAC459056 QJY459037:QJY459056 QTU459037:QTU459056 RDQ459037:RDQ459056 RNM459037:RNM459056 RXI459037:RXI459056 SHE459037:SHE459056 SRA459037:SRA459056 TAW459037:TAW459056 TKS459037:TKS459056 TUO459037:TUO459056 UEK459037:UEK459056 UOG459037:UOG459056 UYC459037:UYC459056 VHY459037:VHY459056 VRU459037:VRU459056 WBQ459037:WBQ459056 WLM459037:WLM459056 WVI459037:WVI459056 K524573:K524592 IW524573:IW524592 SS524573:SS524592 ACO524573:ACO524592 AMK524573:AMK524592 AWG524573:AWG524592 BGC524573:BGC524592 BPY524573:BPY524592 BZU524573:BZU524592 CJQ524573:CJQ524592 CTM524573:CTM524592 DDI524573:DDI524592 DNE524573:DNE524592 DXA524573:DXA524592 EGW524573:EGW524592 EQS524573:EQS524592 FAO524573:FAO524592 FKK524573:FKK524592 FUG524573:FUG524592 GEC524573:GEC524592 GNY524573:GNY524592 GXU524573:GXU524592 HHQ524573:HHQ524592 HRM524573:HRM524592 IBI524573:IBI524592 ILE524573:ILE524592 IVA524573:IVA524592 JEW524573:JEW524592 JOS524573:JOS524592 JYO524573:JYO524592 KIK524573:KIK524592 KSG524573:KSG524592 LCC524573:LCC524592 LLY524573:LLY524592 LVU524573:LVU524592 MFQ524573:MFQ524592 MPM524573:MPM524592 MZI524573:MZI524592 NJE524573:NJE524592 NTA524573:NTA524592 OCW524573:OCW524592 OMS524573:OMS524592 OWO524573:OWO524592 PGK524573:PGK524592 PQG524573:PQG524592 QAC524573:QAC524592 QJY524573:QJY524592 QTU524573:QTU524592 RDQ524573:RDQ524592 RNM524573:RNM524592 RXI524573:RXI524592 SHE524573:SHE524592 SRA524573:SRA524592 TAW524573:TAW524592 TKS524573:TKS524592 TUO524573:TUO524592 UEK524573:UEK524592 UOG524573:UOG524592 UYC524573:UYC524592 VHY524573:VHY524592 VRU524573:VRU524592 WBQ524573:WBQ524592 WLM524573:WLM524592 WVI524573:WVI524592 K590109:K590128 IW590109:IW590128 SS590109:SS590128 ACO590109:ACO590128 AMK590109:AMK590128 AWG590109:AWG590128 BGC590109:BGC590128 BPY590109:BPY590128 BZU590109:BZU590128 CJQ590109:CJQ590128 CTM590109:CTM590128 DDI590109:DDI590128 DNE590109:DNE590128 DXA590109:DXA590128 EGW590109:EGW590128 EQS590109:EQS590128 FAO590109:FAO590128 FKK590109:FKK590128 FUG590109:FUG590128 GEC590109:GEC590128 GNY590109:GNY590128 GXU590109:GXU590128 HHQ590109:HHQ590128 HRM590109:HRM590128 IBI590109:IBI590128 ILE590109:ILE590128 IVA590109:IVA590128 JEW590109:JEW590128 JOS590109:JOS590128 JYO590109:JYO590128 KIK590109:KIK590128 KSG590109:KSG590128 LCC590109:LCC590128 LLY590109:LLY590128 LVU590109:LVU590128 MFQ590109:MFQ590128 MPM590109:MPM590128 MZI590109:MZI590128 NJE590109:NJE590128 NTA590109:NTA590128 OCW590109:OCW590128 OMS590109:OMS590128 OWO590109:OWO590128 PGK590109:PGK590128 PQG590109:PQG590128 QAC590109:QAC590128 QJY590109:QJY590128 QTU590109:QTU590128 RDQ590109:RDQ590128 RNM590109:RNM590128 RXI590109:RXI590128 SHE590109:SHE590128 SRA590109:SRA590128 TAW590109:TAW590128 TKS590109:TKS590128 TUO590109:TUO590128 UEK590109:UEK590128 UOG590109:UOG590128 UYC590109:UYC590128 VHY590109:VHY590128 VRU590109:VRU590128 WBQ590109:WBQ590128 WLM590109:WLM590128 WVI590109:WVI590128 K655645:K655664 IW655645:IW655664 SS655645:SS655664 ACO655645:ACO655664 AMK655645:AMK655664 AWG655645:AWG655664 BGC655645:BGC655664 BPY655645:BPY655664 BZU655645:BZU655664 CJQ655645:CJQ655664 CTM655645:CTM655664 DDI655645:DDI655664 DNE655645:DNE655664 DXA655645:DXA655664 EGW655645:EGW655664 EQS655645:EQS655664 FAO655645:FAO655664 FKK655645:FKK655664 FUG655645:FUG655664 GEC655645:GEC655664 GNY655645:GNY655664 GXU655645:GXU655664 HHQ655645:HHQ655664 HRM655645:HRM655664 IBI655645:IBI655664 ILE655645:ILE655664 IVA655645:IVA655664 JEW655645:JEW655664 JOS655645:JOS655664 JYO655645:JYO655664 KIK655645:KIK655664 KSG655645:KSG655664 LCC655645:LCC655664 LLY655645:LLY655664 LVU655645:LVU655664 MFQ655645:MFQ655664 MPM655645:MPM655664 MZI655645:MZI655664 NJE655645:NJE655664 NTA655645:NTA655664 OCW655645:OCW655664 OMS655645:OMS655664 OWO655645:OWO655664 PGK655645:PGK655664 PQG655645:PQG655664 QAC655645:QAC655664 QJY655645:QJY655664 QTU655645:QTU655664 RDQ655645:RDQ655664 RNM655645:RNM655664 RXI655645:RXI655664 SHE655645:SHE655664 SRA655645:SRA655664 TAW655645:TAW655664 TKS655645:TKS655664 TUO655645:TUO655664 UEK655645:UEK655664 UOG655645:UOG655664 UYC655645:UYC655664 VHY655645:VHY655664 VRU655645:VRU655664 WBQ655645:WBQ655664 WLM655645:WLM655664 WVI655645:WVI655664 K721181:K721200 IW721181:IW721200 SS721181:SS721200 ACO721181:ACO721200 AMK721181:AMK721200 AWG721181:AWG721200 BGC721181:BGC721200 BPY721181:BPY721200 BZU721181:BZU721200 CJQ721181:CJQ721200 CTM721181:CTM721200 DDI721181:DDI721200 DNE721181:DNE721200 DXA721181:DXA721200 EGW721181:EGW721200 EQS721181:EQS721200 FAO721181:FAO721200 FKK721181:FKK721200 FUG721181:FUG721200 GEC721181:GEC721200 GNY721181:GNY721200 GXU721181:GXU721200 HHQ721181:HHQ721200 HRM721181:HRM721200 IBI721181:IBI721200 ILE721181:ILE721200 IVA721181:IVA721200 JEW721181:JEW721200 JOS721181:JOS721200 JYO721181:JYO721200 KIK721181:KIK721200 KSG721181:KSG721200 LCC721181:LCC721200 LLY721181:LLY721200 LVU721181:LVU721200 MFQ721181:MFQ721200 MPM721181:MPM721200 MZI721181:MZI721200 NJE721181:NJE721200 NTA721181:NTA721200 OCW721181:OCW721200 OMS721181:OMS721200 OWO721181:OWO721200 PGK721181:PGK721200 PQG721181:PQG721200 QAC721181:QAC721200 QJY721181:QJY721200 QTU721181:QTU721200 RDQ721181:RDQ721200 RNM721181:RNM721200 RXI721181:RXI721200 SHE721181:SHE721200 SRA721181:SRA721200 TAW721181:TAW721200 TKS721181:TKS721200 TUO721181:TUO721200 UEK721181:UEK721200 UOG721181:UOG721200 UYC721181:UYC721200 VHY721181:VHY721200 VRU721181:VRU721200 WBQ721181:WBQ721200 WLM721181:WLM721200 WVI721181:WVI721200 K786717:K786736 IW786717:IW786736 SS786717:SS786736 ACO786717:ACO786736 AMK786717:AMK786736 AWG786717:AWG786736 BGC786717:BGC786736 BPY786717:BPY786736 BZU786717:BZU786736 CJQ786717:CJQ786736 CTM786717:CTM786736 DDI786717:DDI786736 DNE786717:DNE786736 DXA786717:DXA786736 EGW786717:EGW786736 EQS786717:EQS786736 FAO786717:FAO786736 FKK786717:FKK786736 FUG786717:FUG786736 GEC786717:GEC786736 GNY786717:GNY786736 GXU786717:GXU786736 HHQ786717:HHQ786736 HRM786717:HRM786736 IBI786717:IBI786736 ILE786717:ILE786736 IVA786717:IVA786736 JEW786717:JEW786736 JOS786717:JOS786736 JYO786717:JYO786736 KIK786717:KIK786736 KSG786717:KSG786736 LCC786717:LCC786736 LLY786717:LLY786736 LVU786717:LVU786736 MFQ786717:MFQ786736 MPM786717:MPM786736 MZI786717:MZI786736 NJE786717:NJE786736 NTA786717:NTA786736 OCW786717:OCW786736 OMS786717:OMS786736 OWO786717:OWO786736 PGK786717:PGK786736 PQG786717:PQG786736 QAC786717:QAC786736 QJY786717:QJY786736 QTU786717:QTU786736 RDQ786717:RDQ786736 RNM786717:RNM786736 RXI786717:RXI786736 SHE786717:SHE786736 SRA786717:SRA786736 TAW786717:TAW786736 TKS786717:TKS786736 TUO786717:TUO786736 UEK786717:UEK786736 UOG786717:UOG786736 UYC786717:UYC786736 VHY786717:VHY786736 VRU786717:VRU786736 WBQ786717:WBQ786736 WLM786717:WLM786736 WVI786717:WVI786736 K852253:K852272 IW852253:IW852272 SS852253:SS852272 ACO852253:ACO852272 AMK852253:AMK852272 AWG852253:AWG852272 BGC852253:BGC852272 BPY852253:BPY852272 BZU852253:BZU852272 CJQ852253:CJQ852272 CTM852253:CTM852272 DDI852253:DDI852272 DNE852253:DNE852272 DXA852253:DXA852272 EGW852253:EGW852272 EQS852253:EQS852272 FAO852253:FAO852272 FKK852253:FKK852272 FUG852253:FUG852272 GEC852253:GEC852272 GNY852253:GNY852272 GXU852253:GXU852272 HHQ852253:HHQ852272 HRM852253:HRM852272 IBI852253:IBI852272 ILE852253:ILE852272 IVA852253:IVA852272 JEW852253:JEW852272 JOS852253:JOS852272 JYO852253:JYO852272 KIK852253:KIK852272 KSG852253:KSG852272 LCC852253:LCC852272 LLY852253:LLY852272 LVU852253:LVU852272 MFQ852253:MFQ852272 MPM852253:MPM852272 MZI852253:MZI852272 NJE852253:NJE852272 NTA852253:NTA852272 OCW852253:OCW852272 OMS852253:OMS852272 OWO852253:OWO852272 PGK852253:PGK852272 PQG852253:PQG852272 QAC852253:QAC852272 QJY852253:QJY852272 QTU852253:QTU852272 RDQ852253:RDQ852272 RNM852253:RNM852272 RXI852253:RXI852272 SHE852253:SHE852272 SRA852253:SRA852272 TAW852253:TAW852272 TKS852253:TKS852272 TUO852253:TUO852272 UEK852253:UEK852272 UOG852253:UOG852272 UYC852253:UYC852272 VHY852253:VHY852272 VRU852253:VRU852272 WBQ852253:WBQ852272 WLM852253:WLM852272 WVI852253:WVI852272 K917789:K917808 IW917789:IW917808 SS917789:SS917808 ACO917789:ACO917808 AMK917789:AMK917808 AWG917789:AWG917808 BGC917789:BGC917808 BPY917789:BPY917808 BZU917789:BZU917808 CJQ917789:CJQ917808 CTM917789:CTM917808 DDI917789:DDI917808 DNE917789:DNE917808 DXA917789:DXA917808 EGW917789:EGW917808 EQS917789:EQS917808 FAO917789:FAO917808 FKK917789:FKK917808 FUG917789:FUG917808 GEC917789:GEC917808 GNY917789:GNY917808 GXU917789:GXU917808 HHQ917789:HHQ917808 HRM917789:HRM917808 IBI917789:IBI917808 ILE917789:ILE917808 IVA917789:IVA917808 JEW917789:JEW917808 JOS917789:JOS917808 JYO917789:JYO917808 KIK917789:KIK917808 KSG917789:KSG917808 LCC917789:LCC917808 LLY917789:LLY917808 LVU917789:LVU917808 MFQ917789:MFQ917808 MPM917789:MPM917808 MZI917789:MZI917808 NJE917789:NJE917808 NTA917789:NTA917808 OCW917789:OCW917808 OMS917789:OMS917808 OWO917789:OWO917808 PGK917789:PGK917808 PQG917789:PQG917808 QAC917789:QAC917808 QJY917789:QJY917808 QTU917789:QTU917808 RDQ917789:RDQ917808 RNM917789:RNM917808 RXI917789:RXI917808 SHE917789:SHE917808 SRA917789:SRA917808 TAW917789:TAW917808 TKS917789:TKS917808 TUO917789:TUO917808 UEK917789:UEK917808 UOG917789:UOG917808 UYC917789:UYC917808 VHY917789:VHY917808 VRU917789:VRU917808 WBQ917789:WBQ917808 WLM917789:WLM917808 WVI917789:WVI917808 K983325:K983344 IW983325:IW983344 SS983325:SS983344 ACO983325:ACO983344 AMK983325:AMK983344 AWG983325:AWG983344 BGC983325:BGC983344 BPY983325:BPY983344 BZU983325:BZU983344 CJQ983325:CJQ983344 CTM983325:CTM983344 DDI983325:DDI983344 DNE983325:DNE983344 DXA983325:DXA983344 EGW983325:EGW983344 EQS983325:EQS983344 FAO983325:FAO983344 FKK983325:FKK983344 FUG983325:FUG983344 GEC983325:GEC983344 GNY983325:GNY983344 GXU983325:GXU983344 HHQ983325:HHQ983344 HRM983325:HRM983344 IBI983325:IBI983344 ILE983325:ILE983344 IVA983325:IVA983344 JEW983325:JEW983344 JOS983325:JOS983344 JYO983325:JYO983344 KIK983325:KIK983344 KSG983325:KSG983344 LCC983325:LCC983344 LLY983325:LLY983344 LVU983325:LVU983344 MFQ983325:MFQ983344 MPM983325:MPM983344 MZI983325:MZI983344 NJE983325:NJE983344 NTA983325:NTA983344 OCW983325:OCW983344 OMS983325:OMS983344 OWO983325:OWO983344 PGK983325:PGK983344 PQG983325:PQG983344 QAC983325:QAC983344 QJY983325:QJY983344 QTU983325:QTU983344 RDQ983325:RDQ983344 RNM983325:RNM983344 RXI983325:RXI983344 SHE983325:SHE983344 SRA983325:SRA983344 TAW983325:TAW983344 TKS983325:TKS983344 TUO983325:TUO983344 UEK983325:UEK983344 UOG983325:UOG983344 UYC983325:UYC983344 VHY983325:VHY983344 VRU983325:VRU983344 WBQ983325:WBQ983344 WLM983325:WLM983344 WVI983325:WVI983344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SS35:SS328 ACO35:ACO328 AMK35:AMK328 AWG35:AWG328 BGC35:BGC328 BPY35:BPY328 BZU35:BZU328 CJQ35:CJQ328 CTM35:CTM328 DDI35:DDI328 DNE35:DNE328 DXA35:DXA328 EGW35:EGW328 EQS35:EQS328 FAO35:FAO328 FKK35:FKK328 FUG35:FUG328 GEC35:GEC328 GNY35:GNY328 GXU35:GXU328 HHQ35:HHQ328 HRM35:HRM328 IBI35:IBI328 ILE35:ILE328 IVA35:IVA328 JEW35:JEW328 JOS35:JOS328 JYO35:JYO328 KIK35:KIK328 KSG35:KSG328 LCC35:LCC328 LLY35:LLY328 LVU35:LVU328 MFQ35:MFQ328 MPM35:MPM328 MZI35:MZI328 NJE35:NJE328 NTA35:NTA328 OCW35:OCW328 OMS35:OMS328 OWO35:OWO328 PGK35:PGK328 PQG35:PQG328 QAC35:QAC328 QJY35:QJY328 QTU35:QTU328 RDQ35:RDQ328 RNM35:RNM328 RXI35:RXI328 SHE35:SHE328 SRA35:SRA328 TAW35:TAW328 TKS35:TKS328 TUO35:TUO328 UEK35:UEK328 UOG35:UOG328 UYC35:UYC328 VHY35:VHY328 VRU35:VRU328 WBQ35:WBQ328 WLM35:WLM328 WVI35:WVI328 IW35:IW328 K14:K328" xr:uid="{12FCD48F-7D29-46CE-A9DE-B4EE8A2A55CD}">
      <formula1>"GJ, GJ/day"</formula1>
    </dataValidation>
    <dataValidation type="list" allowBlank="1" showInputMessage="1" showErrorMessage="1" sqref="P65821:P65840 JB65821:JB65840 SX65821:SX65840 ACT65821:ACT65840 AMP65821:AMP65840 AWL65821:AWL65840 BGH65821:BGH65840 BQD65821:BQD65840 BZZ65821:BZZ65840 CJV65821:CJV65840 CTR65821:CTR65840 DDN65821:DDN65840 DNJ65821:DNJ65840 DXF65821:DXF65840 EHB65821:EHB65840 EQX65821:EQX65840 FAT65821:FAT65840 FKP65821:FKP65840 FUL65821:FUL65840 GEH65821:GEH65840 GOD65821:GOD65840 GXZ65821:GXZ65840 HHV65821:HHV65840 HRR65821:HRR65840 IBN65821:IBN65840 ILJ65821:ILJ65840 IVF65821:IVF65840 JFB65821:JFB65840 JOX65821:JOX65840 JYT65821:JYT65840 KIP65821:KIP65840 KSL65821:KSL65840 LCH65821:LCH65840 LMD65821:LMD65840 LVZ65821:LVZ65840 MFV65821:MFV65840 MPR65821:MPR65840 MZN65821:MZN65840 NJJ65821:NJJ65840 NTF65821:NTF65840 ODB65821:ODB65840 OMX65821:OMX65840 OWT65821:OWT65840 PGP65821:PGP65840 PQL65821:PQL65840 QAH65821:QAH65840 QKD65821:QKD65840 QTZ65821:QTZ65840 RDV65821:RDV65840 RNR65821:RNR65840 RXN65821:RXN65840 SHJ65821:SHJ65840 SRF65821:SRF65840 TBB65821:TBB65840 TKX65821:TKX65840 TUT65821:TUT65840 UEP65821:UEP65840 UOL65821:UOL65840 UYH65821:UYH65840 VID65821:VID65840 VRZ65821:VRZ65840 WBV65821:WBV65840 WLR65821:WLR65840 WVN65821:WVN65840 P131357:P131376 JB131357:JB131376 SX131357:SX131376 ACT131357:ACT131376 AMP131357:AMP131376 AWL131357:AWL131376 BGH131357:BGH131376 BQD131357:BQD131376 BZZ131357:BZZ131376 CJV131357:CJV131376 CTR131357:CTR131376 DDN131357:DDN131376 DNJ131357:DNJ131376 DXF131357:DXF131376 EHB131357:EHB131376 EQX131357:EQX131376 FAT131357:FAT131376 FKP131357:FKP131376 FUL131357:FUL131376 GEH131357:GEH131376 GOD131357:GOD131376 GXZ131357:GXZ131376 HHV131357:HHV131376 HRR131357:HRR131376 IBN131357:IBN131376 ILJ131357:ILJ131376 IVF131357:IVF131376 JFB131357:JFB131376 JOX131357:JOX131376 JYT131357:JYT131376 KIP131357:KIP131376 KSL131357:KSL131376 LCH131357:LCH131376 LMD131357:LMD131376 LVZ131357:LVZ131376 MFV131357:MFV131376 MPR131357:MPR131376 MZN131357:MZN131376 NJJ131357:NJJ131376 NTF131357:NTF131376 ODB131357:ODB131376 OMX131357:OMX131376 OWT131357:OWT131376 PGP131357:PGP131376 PQL131357:PQL131376 QAH131357:QAH131376 QKD131357:QKD131376 QTZ131357:QTZ131376 RDV131357:RDV131376 RNR131357:RNR131376 RXN131357:RXN131376 SHJ131357:SHJ131376 SRF131357:SRF131376 TBB131357:TBB131376 TKX131357:TKX131376 TUT131357:TUT131376 UEP131357:UEP131376 UOL131357:UOL131376 UYH131357:UYH131376 VID131357:VID131376 VRZ131357:VRZ131376 WBV131357:WBV131376 WLR131357:WLR131376 WVN131357:WVN131376 P196893:P196912 JB196893:JB196912 SX196893:SX196912 ACT196893:ACT196912 AMP196893:AMP196912 AWL196893:AWL196912 BGH196893:BGH196912 BQD196893:BQD196912 BZZ196893:BZZ196912 CJV196893:CJV196912 CTR196893:CTR196912 DDN196893:DDN196912 DNJ196893:DNJ196912 DXF196893:DXF196912 EHB196893:EHB196912 EQX196893:EQX196912 FAT196893:FAT196912 FKP196893:FKP196912 FUL196893:FUL196912 GEH196893:GEH196912 GOD196893:GOD196912 GXZ196893:GXZ196912 HHV196893:HHV196912 HRR196893:HRR196912 IBN196893:IBN196912 ILJ196893:ILJ196912 IVF196893:IVF196912 JFB196893:JFB196912 JOX196893:JOX196912 JYT196893:JYT196912 KIP196893:KIP196912 KSL196893:KSL196912 LCH196893:LCH196912 LMD196893:LMD196912 LVZ196893:LVZ196912 MFV196893:MFV196912 MPR196893:MPR196912 MZN196893:MZN196912 NJJ196893:NJJ196912 NTF196893:NTF196912 ODB196893:ODB196912 OMX196893:OMX196912 OWT196893:OWT196912 PGP196893:PGP196912 PQL196893:PQL196912 QAH196893:QAH196912 QKD196893:QKD196912 QTZ196893:QTZ196912 RDV196893:RDV196912 RNR196893:RNR196912 RXN196893:RXN196912 SHJ196893:SHJ196912 SRF196893:SRF196912 TBB196893:TBB196912 TKX196893:TKX196912 TUT196893:TUT196912 UEP196893:UEP196912 UOL196893:UOL196912 UYH196893:UYH196912 VID196893:VID196912 VRZ196893:VRZ196912 WBV196893:WBV196912 WLR196893:WLR196912 WVN196893:WVN196912 P262429:P262448 JB262429:JB262448 SX262429:SX262448 ACT262429:ACT262448 AMP262429:AMP262448 AWL262429:AWL262448 BGH262429:BGH262448 BQD262429:BQD262448 BZZ262429:BZZ262448 CJV262429:CJV262448 CTR262429:CTR262448 DDN262429:DDN262448 DNJ262429:DNJ262448 DXF262429:DXF262448 EHB262429:EHB262448 EQX262429:EQX262448 FAT262429:FAT262448 FKP262429:FKP262448 FUL262429:FUL262448 GEH262429:GEH262448 GOD262429:GOD262448 GXZ262429:GXZ262448 HHV262429:HHV262448 HRR262429:HRR262448 IBN262429:IBN262448 ILJ262429:ILJ262448 IVF262429:IVF262448 JFB262429:JFB262448 JOX262429:JOX262448 JYT262429:JYT262448 KIP262429:KIP262448 KSL262429:KSL262448 LCH262429:LCH262448 LMD262429:LMD262448 LVZ262429:LVZ262448 MFV262429:MFV262448 MPR262429:MPR262448 MZN262429:MZN262448 NJJ262429:NJJ262448 NTF262429:NTF262448 ODB262429:ODB262448 OMX262429:OMX262448 OWT262429:OWT262448 PGP262429:PGP262448 PQL262429:PQL262448 QAH262429:QAH262448 QKD262429:QKD262448 QTZ262429:QTZ262448 RDV262429:RDV262448 RNR262429:RNR262448 RXN262429:RXN262448 SHJ262429:SHJ262448 SRF262429:SRF262448 TBB262429:TBB262448 TKX262429:TKX262448 TUT262429:TUT262448 UEP262429:UEP262448 UOL262429:UOL262448 UYH262429:UYH262448 VID262429:VID262448 VRZ262429:VRZ262448 WBV262429:WBV262448 WLR262429:WLR262448 WVN262429:WVN262448 P327965:P327984 JB327965:JB327984 SX327965:SX327984 ACT327965:ACT327984 AMP327965:AMP327984 AWL327965:AWL327984 BGH327965:BGH327984 BQD327965:BQD327984 BZZ327965:BZZ327984 CJV327965:CJV327984 CTR327965:CTR327984 DDN327965:DDN327984 DNJ327965:DNJ327984 DXF327965:DXF327984 EHB327965:EHB327984 EQX327965:EQX327984 FAT327965:FAT327984 FKP327965:FKP327984 FUL327965:FUL327984 GEH327965:GEH327984 GOD327965:GOD327984 GXZ327965:GXZ327984 HHV327965:HHV327984 HRR327965:HRR327984 IBN327965:IBN327984 ILJ327965:ILJ327984 IVF327965:IVF327984 JFB327965:JFB327984 JOX327965:JOX327984 JYT327965:JYT327984 KIP327965:KIP327984 KSL327965:KSL327984 LCH327965:LCH327984 LMD327965:LMD327984 LVZ327965:LVZ327984 MFV327965:MFV327984 MPR327965:MPR327984 MZN327965:MZN327984 NJJ327965:NJJ327984 NTF327965:NTF327984 ODB327965:ODB327984 OMX327965:OMX327984 OWT327965:OWT327984 PGP327965:PGP327984 PQL327965:PQL327984 QAH327965:QAH327984 QKD327965:QKD327984 QTZ327965:QTZ327984 RDV327965:RDV327984 RNR327965:RNR327984 RXN327965:RXN327984 SHJ327965:SHJ327984 SRF327965:SRF327984 TBB327965:TBB327984 TKX327965:TKX327984 TUT327965:TUT327984 UEP327965:UEP327984 UOL327965:UOL327984 UYH327965:UYH327984 VID327965:VID327984 VRZ327965:VRZ327984 WBV327965:WBV327984 WLR327965:WLR327984 WVN327965:WVN327984 P393501:P393520 JB393501:JB393520 SX393501:SX393520 ACT393501:ACT393520 AMP393501:AMP393520 AWL393501:AWL393520 BGH393501:BGH393520 BQD393501:BQD393520 BZZ393501:BZZ393520 CJV393501:CJV393520 CTR393501:CTR393520 DDN393501:DDN393520 DNJ393501:DNJ393520 DXF393501:DXF393520 EHB393501:EHB393520 EQX393501:EQX393520 FAT393501:FAT393520 FKP393501:FKP393520 FUL393501:FUL393520 GEH393501:GEH393520 GOD393501:GOD393520 GXZ393501:GXZ393520 HHV393501:HHV393520 HRR393501:HRR393520 IBN393501:IBN393520 ILJ393501:ILJ393520 IVF393501:IVF393520 JFB393501:JFB393520 JOX393501:JOX393520 JYT393501:JYT393520 KIP393501:KIP393520 KSL393501:KSL393520 LCH393501:LCH393520 LMD393501:LMD393520 LVZ393501:LVZ393520 MFV393501:MFV393520 MPR393501:MPR393520 MZN393501:MZN393520 NJJ393501:NJJ393520 NTF393501:NTF393520 ODB393501:ODB393520 OMX393501:OMX393520 OWT393501:OWT393520 PGP393501:PGP393520 PQL393501:PQL393520 QAH393501:QAH393520 QKD393501:QKD393520 QTZ393501:QTZ393520 RDV393501:RDV393520 RNR393501:RNR393520 RXN393501:RXN393520 SHJ393501:SHJ393520 SRF393501:SRF393520 TBB393501:TBB393520 TKX393501:TKX393520 TUT393501:TUT393520 UEP393501:UEP393520 UOL393501:UOL393520 UYH393501:UYH393520 VID393501:VID393520 VRZ393501:VRZ393520 WBV393501:WBV393520 WLR393501:WLR393520 WVN393501:WVN393520 P459037:P459056 JB459037:JB459056 SX459037:SX459056 ACT459037:ACT459056 AMP459037:AMP459056 AWL459037:AWL459056 BGH459037:BGH459056 BQD459037:BQD459056 BZZ459037:BZZ459056 CJV459037:CJV459056 CTR459037:CTR459056 DDN459037:DDN459056 DNJ459037:DNJ459056 DXF459037:DXF459056 EHB459037:EHB459056 EQX459037:EQX459056 FAT459037:FAT459056 FKP459037:FKP459056 FUL459037:FUL459056 GEH459037:GEH459056 GOD459037:GOD459056 GXZ459037:GXZ459056 HHV459037:HHV459056 HRR459037:HRR459056 IBN459037:IBN459056 ILJ459037:ILJ459056 IVF459037:IVF459056 JFB459037:JFB459056 JOX459037:JOX459056 JYT459037:JYT459056 KIP459037:KIP459056 KSL459037:KSL459056 LCH459037:LCH459056 LMD459037:LMD459056 LVZ459037:LVZ459056 MFV459037:MFV459056 MPR459037:MPR459056 MZN459037:MZN459056 NJJ459037:NJJ459056 NTF459037:NTF459056 ODB459037:ODB459056 OMX459037:OMX459056 OWT459037:OWT459056 PGP459037:PGP459056 PQL459037:PQL459056 QAH459037:QAH459056 QKD459037:QKD459056 QTZ459037:QTZ459056 RDV459037:RDV459056 RNR459037:RNR459056 RXN459037:RXN459056 SHJ459037:SHJ459056 SRF459037:SRF459056 TBB459037:TBB459056 TKX459037:TKX459056 TUT459037:TUT459056 UEP459037:UEP459056 UOL459037:UOL459056 UYH459037:UYH459056 VID459037:VID459056 VRZ459037:VRZ459056 WBV459037:WBV459056 WLR459037:WLR459056 WVN459037:WVN459056 P524573:P524592 JB524573:JB524592 SX524573:SX524592 ACT524573:ACT524592 AMP524573:AMP524592 AWL524573:AWL524592 BGH524573:BGH524592 BQD524573:BQD524592 BZZ524573:BZZ524592 CJV524573:CJV524592 CTR524573:CTR524592 DDN524573:DDN524592 DNJ524573:DNJ524592 DXF524573:DXF524592 EHB524573:EHB524592 EQX524573:EQX524592 FAT524573:FAT524592 FKP524573:FKP524592 FUL524573:FUL524592 GEH524573:GEH524592 GOD524573:GOD524592 GXZ524573:GXZ524592 HHV524573:HHV524592 HRR524573:HRR524592 IBN524573:IBN524592 ILJ524573:ILJ524592 IVF524573:IVF524592 JFB524573:JFB524592 JOX524573:JOX524592 JYT524573:JYT524592 KIP524573:KIP524592 KSL524573:KSL524592 LCH524573:LCH524592 LMD524573:LMD524592 LVZ524573:LVZ524592 MFV524573:MFV524592 MPR524573:MPR524592 MZN524573:MZN524592 NJJ524573:NJJ524592 NTF524573:NTF524592 ODB524573:ODB524592 OMX524573:OMX524592 OWT524573:OWT524592 PGP524573:PGP524592 PQL524573:PQL524592 QAH524573:QAH524592 QKD524573:QKD524592 QTZ524573:QTZ524592 RDV524573:RDV524592 RNR524573:RNR524592 RXN524573:RXN524592 SHJ524573:SHJ524592 SRF524573:SRF524592 TBB524573:TBB524592 TKX524573:TKX524592 TUT524573:TUT524592 UEP524573:UEP524592 UOL524573:UOL524592 UYH524573:UYH524592 VID524573:VID524592 VRZ524573:VRZ524592 WBV524573:WBV524592 WLR524573:WLR524592 WVN524573:WVN524592 P590109:P590128 JB590109:JB590128 SX590109:SX590128 ACT590109:ACT590128 AMP590109:AMP590128 AWL590109:AWL590128 BGH590109:BGH590128 BQD590109:BQD590128 BZZ590109:BZZ590128 CJV590109:CJV590128 CTR590109:CTR590128 DDN590109:DDN590128 DNJ590109:DNJ590128 DXF590109:DXF590128 EHB590109:EHB590128 EQX590109:EQX590128 FAT590109:FAT590128 FKP590109:FKP590128 FUL590109:FUL590128 GEH590109:GEH590128 GOD590109:GOD590128 GXZ590109:GXZ590128 HHV590109:HHV590128 HRR590109:HRR590128 IBN590109:IBN590128 ILJ590109:ILJ590128 IVF590109:IVF590128 JFB590109:JFB590128 JOX590109:JOX590128 JYT590109:JYT590128 KIP590109:KIP590128 KSL590109:KSL590128 LCH590109:LCH590128 LMD590109:LMD590128 LVZ590109:LVZ590128 MFV590109:MFV590128 MPR590109:MPR590128 MZN590109:MZN590128 NJJ590109:NJJ590128 NTF590109:NTF590128 ODB590109:ODB590128 OMX590109:OMX590128 OWT590109:OWT590128 PGP590109:PGP590128 PQL590109:PQL590128 QAH590109:QAH590128 QKD590109:QKD590128 QTZ590109:QTZ590128 RDV590109:RDV590128 RNR590109:RNR590128 RXN590109:RXN590128 SHJ590109:SHJ590128 SRF590109:SRF590128 TBB590109:TBB590128 TKX590109:TKX590128 TUT590109:TUT590128 UEP590109:UEP590128 UOL590109:UOL590128 UYH590109:UYH590128 VID590109:VID590128 VRZ590109:VRZ590128 WBV590109:WBV590128 WLR590109:WLR590128 WVN590109:WVN590128 P655645:P655664 JB655645:JB655664 SX655645:SX655664 ACT655645:ACT655664 AMP655645:AMP655664 AWL655645:AWL655664 BGH655645:BGH655664 BQD655645:BQD655664 BZZ655645:BZZ655664 CJV655645:CJV655664 CTR655645:CTR655664 DDN655645:DDN655664 DNJ655645:DNJ655664 DXF655645:DXF655664 EHB655645:EHB655664 EQX655645:EQX655664 FAT655645:FAT655664 FKP655645:FKP655664 FUL655645:FUL655664 GEH655645:GEH655664 GOD655645:GOD655664 GXZ655645:GXZ655664 HHV655645:HHV655664 HRR655645:HRR655664 IBN655645:IBN655664 ILJ655645:ILJ655664 IVF655645:IVF655664 JFB655645:JFB655664 JOX655645:JOX655664 JYT655645:JYT655664 KIP655645:KIP655664 KSL655645:KSL655664 LCH655645:LCH655664 LMD655645:LMD655664 LVZ655645:LVZ655664 MFV655645:MFV655664 MPR655645:MPR655664 MZN655645:MZN655664 NJJ655645:NJJ655664 NTF655645:NTF655664 ODB655645:ODB655664 OMX655645:OMX655664 OWT655645:OWT655664 PGP655645:PGP655664 PQL655645:PQL655664 QAH655645:QAH655664 QKD655645:QKD655664 QTZ655645:QTZ655664 RDV655645:RDV655664 RNR655645:RNR655664 RXN655645:RXN655664 SHJ655645:SHJ655664 SRF655645:SRF655664 TBB655645:TBB655664 TKX655645:TKX655664 TUT655645:TUT655664 UEP655645:UEP655664 UOL655645:UOL655664 UYH655645:UYH655664 VID655645:VID655664 VRZ655645:VRZ655664 WBV655645:WBV655664 WLR655645:WLR655664 WVN655645:WVN655664 P721181:P721200 JB721181:JB721200 SX721181:SX721200 ACT721181:ACT721200 AMP721181:AMP721200 AWL721181:AWL721200 BGH721181:BGH721200 BQD721181:BQD721200 BZZ721181:BZZ721200 CJV721181:CJV721200 CTR721181:CTR721200 DDN721181:DDN721200 DNJ721181:DNJ721200 DXF721181:DXF721200 EHB721181:EHB721200 EQX721181:EQX721200 FAT721181:FAT721200 FKP721181:FKP721200 FUL721181:FUL721200 GEH721181:GEH721200 GOD721181:GOD721200 GXZ721181:GXZ721200 HHV721181:HHV721200 HRR721181:HRR721200 IBN721181:IBN721200 ILJ721181:ILJ721200 IVF721181:IVF721200 JFB721181:JFB721200 JOX721181:JOX721200 JYT721181:JYT721200 KIP721181:KIP721200 KSL721181:KSL721200 LCH721181:LCH721200 LMD721181:LMD721200 LVZ721181:LVZ721200 MFV721181:MFV721200 MPR721181:MPR721200 MZN721181:MZN721200 NJJ721181:NJJ721200 NTF721181:NTF721200 ODB721181:ODB721200 OMX721181:OMX721200 OWT721181:OWT721200 PGP721181:PGP721200 PQL721181:PQL721200 QAH721181:QAH721200 QKD721181:QKD721200 QTZ721181:QTZ721200 RDV721181:RDV721200 RNR721181:RNR721200 RXN721181:RXN721200 SHJ721181:SHJ721200 SRF721181:SRF721200 TBB721181:TBB721200 TKX721181:TKX721200 TUT721181:TUT721200 UEP721181:UEP721200 UOL721181:UOL721200 UYH721181:UYH721200 VID721181:VID721200 VRZ721181:VRZ721200 WBV721181:WBV721200 WLR721181:WLR721200 WVN721181:WVN721200 P786717:P786736 JB786717:JB786736 SX786717:SX786736 ACT786717:ACT786736 AMP786717:AMP786736 AWL786717:AWL786736 BGH786717:BGH786736 BQD786717:BQD786736 BZZ786717:BZZ786736 CJV786717:CJV786736 CTR786717:CTR786736 DDN786717:DDN786736 DNJ786717:DNJ786736 DXF786717:DXF786736 EHB786717:EHB786736 EQX786717:EQX786736 FAT786717:FAT786736 FKP786717:FKP786736 FUL786717:FUL786736 GEH786717:GEH786736 GOD786717:GOD786736 GXZ786717:GXZ786736 HHV786717:HHV786736 HRR786717:HRR786736 IBN786717:IBN786736 ILJ786717:ILJ786736 IVF786717:IVF786736 JFB786717:JFB786736 JOX786717:JOX786736 JYT786717:JYT786736 KIP786717:KIP786736 KSL786717:KSL786736 LCH786717:LCH786736 LMD786717:LMD786736 LVZ786717:LVZ786736 MFV786717:MFV786736 MPR786717:MPR786736 MZN786717:MZN786736 NJJ786717:NJJ786736 NTF786717:NTF786736 ODB786717:ODB786736 OMX786717:OMX786736 OWT786717:OWT786736 PGP786717:PGP786736 PQL786717:PQL786736 QAH786717:QAH786736 QKD786717:QKD786736 QTZ786717:QTZ786736 RDV786717:RDV786736 RNR786717:RNR786736 RXN786717:RXN786736 SHJ786717:SHJ786736 SRF786717:SRF786736 TBB786717:TBB786736 TKX786717:TKX786736 TUT786717:TUT786736 UEP786717:UEP786736 UOL786717:UOL786736 UYH786717:UYH786736 VID786717:VID786736 VRZ786717:VRZ786736 WBV786717:WBV786736 WLR786717:WLR786736 WVN786717:WVN786736 P852253:P852272 JB852253:JB852272 SX852253:SX852272 ACT852253:ACT852272 AMP852253:AMP852272 AWL852253:AWL852272 BGH852253:BGH852272 BQD852253:BQD852272 BZZ852253:BZZ852272 CJV852253:CJV852272 CTR852253:CTR852272 DDN852253:DDN852272 DNJ852253:DNJ852272 DXF852253:DXF852272 EHB852253:EHB852272 EQX852253:EQX852272 FAT852253:FAT852272 FKP852253:FKP852272 FUL852253:FUL852272 GEH852253:GEH852272 GOD852253:GOD852272 GXZ852253:GXZ852272 HHV852253:HHV852272 HRR852253:HRR852272 IBN852253:IBN852272 ILJ852253:ILJ852272 IVF852253:IVF852272 JFB852253:JFB852272 JOX852253:JOX852272 JYT852253:JYT852272 KIP852253:KIP852272 KSL852253:KSL852272 LCH852253:LCH852272 LMD852253:LMD852272 LVZ852253:LVZ852272 MFV852253:MFV852272 MPR852253:MPR852272 MZN852253:MZN852272 NJJ852253:NJJ852272 NTF852253:NTF852272 ODB852253:ODB852272 OMX852253:OMX852272 OWT852253:OWT852272 PGP852253:PGP852272 PQL852253:PQL852272 QAH852253:QAH852272 QKD852253:QKD852272 QTZ852253:QTZ852272 RDV852253:RDV852272 RNR852253:RNR852272 RXN852253:RXN852272 SHJ852253:SHJ852272 SRF852253:SRF852272 TBB852253:TBB852272 TKX852253:TKX852272 TUT852253:TUT852272 UEP852253:UEP852272 UOL852253:UOL852272 UYH852253:UYH852272 VID852253:VID852272 VRZ852253:VRZ852272 WBV852253:WBV852272 WLR852253:WLR852272 WVN852253:WVN852272 P917789:P917808 JB917789:JB917808 SX917789:SX917808 ACT917789:ACT917808 AMP917789:AMP917808 AWL917789:AWL917808 BGH917789:BGH917808 BQD917789:BQD917808 BZZ917789:BZZ917808 CJV917789:CJV917808 CTR917789:CTR917808 DDN917789:DDN917808 DNJ917789:DNJ917808 DXF917789:DXF917808 EHB917789:EHB917808 EQX917789:EQX917808 FAT917789:FAT917808 FKP917789:FKP917808 FUL917789:FUL917808 GEH917789:GEH917808 GOD917789:GOD917808 GXZ917789:GXZ917808 HHV917789:HHV917808 HRR917789:HRR917808 IBN917789:IBN917808 ILJ917789:ILJ917808 IVF917789:IVF917808 JFB917789:JFB917808 JOX917789:JOX917808 JYT917789:JYT917808 KIP917789:KIP917808 KSL917789:KSL917808 LCH917789:LCH917808 LMD917789:LMD917808 LVZ917789:LVZ917808 MFV917789:MFV917808 MPR917789:MPR917808 MZN917789:MZN917808 NJJ917789:NJJ917808 NTF917789:NTF917808 ODB917789:ODB917808 OMX917789:OMX917808 OWT917789:OWT917808 PGP917789:PGP917808 PQL917789:PQL917808 QAH917789:QAH917808 QKD917789:QKD917808 QTZ917789:QTZ917808 RDV917789:RDV917808 RNR917789:RNR917808 RXN917789:RXN917808 SHJ917789:SHJ917808 SRF917789:SRF917808 TBB917789:TBB917808 TKX917789:TKX917808 TUT917789:TUT917808 UEP917789:UEP917808 UOL917789:UOL917808 UYH917789:UYH917808 VID917789:VID917808 VRZ917789:VRZ917808 WBV917789:WBV917808 WLR917789:WLR917808 WVN917789:WVN917808 P983325:P983344 JB983325:JB983344 SX983325:SX983344 ACT983325:ACT983344 AMP983325:AMP983344 AWL983325:AWL983344 BGH983325:BGH983344 BQD983325:BQD983344 BZZ983325:BZZ983344 CJV983325:CJV983344 CTR983325:CTR983344 DDN983325:DDN983344 DNJ983325:DNJ983344 DXF983325:DXF983344 EHB983325:EHB983344 EQX983325:EQX983344 FAT983325:FAT983344 FKP983325:FKP983344 FUL983325:FUL983344 GEH983325:GEH983344 GOD983325:GOD983344 GXZ983325:GXZ983344 HHV983325:HHV983344 HRR983325:HRR983344 IBN983325:IBN983344 ILJ983325:ILJ983344 IVF983325:IVF983344 JFB983325:JFB983344 JOX983325:JOX983344 JYT983325:JYT983344 KIP983325:KIP983344 KSL983325:KSL983344 LCH983325:LCH983344 LMD983325:LMD983344 LVZ983325:LVZ983344 MFV983325:MFV983344 MPR983325:MPR983344 MZN983325:MZN983344 NJJ983325:NJJ983344 NTF983325:NTF983344 ODB983325:ODB983344 OMX983325:OMX983344 OWT983325:OWT983344 PGP983325:PGP983344 PQL983325:PQL983344 QAH983325:QAH983344 QKD983325:QKD983344 QTZ983325:QTZ983344 RDV983325:RDV983344 RNR983325:RNR983344 RXN983325:RXN983344 SHJ983325:SHJ983344 SRF983325:SRF983344 TBB983325:TBB983344 TKX983325:TKX983344 TUT983325:TUT983344 UEP983325:UEP983344 UOL983325:UOL983344 UYH983325:UYH983344 VID983325:VID983344 VRZ983325:VRZ983344 WBV983325:WBV983344 WLR983325:WLR983344 WVN983325:WVN983344 S65821:S65840 JE65821:JE65840 TA65821:TA65840 ACW65821:ACW65840 AMS65821:AMS65840 AWO65821:AWO65840 BGK65821:BGK65840 BQG65821:BQG65840 CAC65821:CAC65840 CJY65821:CJY65840 CTU65821:CTU65840 DDQ65821:DDQ65840 DNM65821:DNM65840 DXI65821:DXI65840 EHE65821:EHE65840 ERA65821:ERA65840 FAW65821:FAW65840 FKS65821:FKS65840 FUO65821:FUO65840 GEK65821:GEK65840 GOG65821:GOG65840 GYC65821:GYC65840 HHY65821:HHY65840 HRU65821:HRU65840 IBQ65821:IBQ65840 ILM65821:ILM65840 IVI65821:IVI65840 JFE65821:JFE65840 JPA65821:JPA65840 JYW65821:JYW65840 KIS65821:KIS65840 KSO65821:KSO65840 LCK65821:LCK65840 LMG65821:LMG65840 LWC65821:LWC65840 MFY65821:MFY65840 MPU65821:MPU65840 MZQ65821:MZQ65840 NJM65821:NJM65840 NTI65821:NTI65840 ODE65821:ODE65840 ONA65821:ONA65840 OWW65821:OWW65840 PGS65821:PGS65840 PQO65821:PQO65840 QAK65821:QAK65840 QKG65821:QKG65840 QUC65821:QUC65840 RDY65821:RDY65840 RNU65821:RNU65840 RXQ65821:RXQ65840 SHM65821:SHM65840 SRI65821:SRI65840 TBE65821:TBE65840 TLA65821:TLA65840 TUW65821:TUW65840 UES65821:UES65840 UOO65821:UOO65840 UYK65821:UYK65840 VIG65821:VIG65840 VSC65821:VSC65840 WBY65821:WBY65840 WLU65821:WLU65840 WVQ65821:WVQ65840 S131357:S131376 JE131357:JE131376 TA131357:TA131376 ACW131357:ACW131376 AMS131357:AMS131376 AWO131357:AWO131376 BGK131357:BGK131376 BQG131357:BQG131376 CAC131357:CAC131376 CJY131357:CJY131376 CTU131357:CTU131376 DDQ131357:DDQ131376 DNM131357:DNM131376 DXI131357:DXI131376 EHE131357:EHE131376 ERA131357:ERA131376 FAW131357:FAW131376 FKS131357:FKS131376 FUO131357:FUO131376 GEK131357:GEK131376 GOG131357:GOG131376 GYC131357:GYC131376 HHY131357:HHY131376 HRU131357:HRU131376 IBQ131357:IBQ131376 ILM131357:ILM131376 IVI131357:IVI131376 JFE131357:JFE131376 JPA131357:JPA131376 JYW131357:JYW131376 KIS131357:KIS131376 KSO131357:KSO131376 LCK131357:LCK131376 LMG131357:LMG131376 LWC131357:LWC131376 MFY131357:MFY131376 MPU131357:MPU131376 MZQ131357:MZQ131376 NJM131357:NJM131376 NTI131357:NTI131376 ODE131357:ODE131376 ONA131357:ONA131376 OWW131357:OWW131376 PGS131357:PGS131376 PQO131357:PQO131376 QAK131357:QAK131376 QKG131357:QKG131376 QUC131357:QUC131376 RDY131357:RDY131376 RNU131357:RNU131376 RXQ131357:RXQ131376 SHM131357:SHM131376 SRI131357:SRI131376 TBE131357:TBE131376 TLA131357:TLA131376 TUW131357:TUW131376 UES131357:UES131376 UOO131357:UOO131376 UYK131357:UYK131376 VIG131357:VIG131376 VSC131357:VSC131376 WBY131357:WBY131376 WLU131357:WLU131376 WVQ131357:WVQ131376 S196893:S196912 JE196893:JE196912 TA196893:TA196912 ACW196893:ACW196912 AMS196893:AMS196912 AWO196893:AWO196912 BGK196893:BGK196912 BQG196893:BQG196912 CAC196893:CAC196912 CJY196893:CJY196912 CTU196893:CTU196912 DDQ196893:DDQ196912 DNM196893:DNM196912 DXI196893:DXI196912 EHE196893:EHE196912 ERA196893:ERA196912 FAW196893:FAW196912 FKS196893:FKS196912 FUO196893:FUO196912 GEK196893:GEK196912 GOG196893:GOG196912 GYC196893:GYC196912 HHY196893:HHY196912 HRU196893:HRU196912 IBQ196893:IBQ196912 ILM196893:ILM196912 IVI196893:IVI196912 JFE196893:JFE196912 JPA196893:JPA196912 JYW196893:JYW196912 KIS196893:KIS196912 KSO196893:KSO196912 LCK196893:LCK196912 LMG196893:LMG196912 LWC196893:LWC196912 MFY196893:MFY196912 MPU196893:MPU196912 MZQ196893:MZQ196912 NJM196893:NJM196912 NTI196893:NTI196912 ODE196893:ODE196912 ONA196893:ONA196912 OWW196893:OWW196912 PGS196893:PGS196912 PQO196893:PQO196912 QAK196893:QAK196912 QKG196893:QKG196912 QUC196893:QUC196912 RDY196893:RDY196912 RNU196893:RNU196912 RXQ196893:RXQ196912 SHM196893:SHM196912 SRI196893:SRI196912 TBE196893:TBE196912 TLA196893:TLA196912 TUW196893:TUW196912 UES196893:UES196912 UOO196893:UOO196912 UYK196893:UYK196912 VIG196893:VIG196912 VSC196893:VSC196912 WBY196893:WBY196912 WLU196893:WLU196912 WVQ196893:WVQ196912 S262429:S262448 JE262429:JE262448 TA262429:TA262448 ACW262429:ACW262448 AMS262429:AMS262448 AWO262429:AWO262448 BGK262429:BGK262448 BQG262429:BQG262448 CAC262429:CAC262448 CJY262429:CJY262448 CTU262429:CTU262448 DDQ262429:DDQ262448 DNM262429:DNM262448 DXI262429:DXI262448 EHE262429:EHE262448 ERA262429:ERA262448 FAW262429:FAW262448 FKS262429:FKS262448 FUO262429:FUO262448 GEK262429:GEK262448 GOG262429:GOG262448 GYC262429:GYC262448 HHY262429:HHY262448 HRU262429:HRU262448 IBQ262429:IBQ262448 ILM262429:ILM262448 IVI262429:IVI262448 JFE262429:JFE262448 JPA262429:JPA262448 JYW262429:JYW262448 KIS262429:KIS262448 KSO262429:KSO262448 LCK262429:LCK262448 LMG262429:LMG262448 LWC262429:LWC262448 MFY262429:MFY262448 MPU262429:MPU262448 MZQ262429:MZQ262448 NJM262429:NJM262448 NTI262429:NTI262448 ODE262429:ODE262448 ONA262429:ONA262448 OWW262429:OWW262448 PGS262429:PGS262448 PQO262429:PQO262448 QAK262429:QAK262448 QKG262429:QKG262448 QUC262429:QUC262448 RDY262429:RDY262448 RNU262429:RNU262448 RXQ262429:RXQ262448 SHM262429:SHM262448 SRI262429:SRI262448 TBE262429:TBE262448 TLA262429:TLA262448 TUW262429:TUW262448 UES262429:UES262448 UOO262429:UOO262448 UYK262429:UYK262448 VIG262429:VIG262448 VSC262429:VSC262448 WBY262429:WBY262448 WLU262429:WLU262448 WVQ262429:WVQ262448 S327965:S327984 JE327965:JE327984 TA327965:TA327984 ACW327965:ACW327984 AMS327965:AMS327984 AWO327965:AWO327984 BGK327965:BGK327984 BQG327965:BQG327984 CAC327965:CAC327984 CJY327965:CJY327984 CTU327965:CTU327984 DDQ327965:DDQ327984 DNM327965:DNM327984 DXI327965:DXI327984 EHE327965:EHE327984 ERA327965:ERA327984 FAW327965:FAW327984 FKS327965:FKS327984 FUO327965:FUO327984 GEK327965:GEK327984 GOG327965:GOG327984 GYC327965:GYC327984 HHY327965:HHY327984 HRU327965:HRU327984 IBQ327965:IBQ327984 ILM327965:ILM327984 IVI327965:IVI327984 JFE327965:JFE327984 JPA327965:JPA327984 JYW327965:JYW327984 KIS327965:KIS327984 KSO327965:KSO327984 LCK327965:LCK327984 LMG327965:LMG327984 LWC327965:LWC327984 MFY327965:MFY327984 MPU327965:MPU327984 MZQ327965:MZQ327984 NJM327965:NJM327984 NTI327965:NTI327984 ODE327965:ODE327984 ONA327965:ONA327984 OWW327965:OWW327984 PGS327965:PGS327984 PQO327965:PQO327984 QAK327965:QAK327984 QKG327965:QKG327984 QUC327965:QUC327984 RDY327965:RDY327984 RNU327965:RNU327984 RXQ327965:RXQ327984 SHM327965:SHM327984 SRI327965:SRI327984 TBE327965:TBE327984 TLA327965:TLA327984 TUW327965:TUW327984 UES327965:UES327984 UOO327965:UOO327984 UYK327965:UYK327984 VIG327965:VIG327984 VSC327965:VSC327984 WBY327965:WBY327984 WLU327965:WLU327984 WVQ327965:WVQ327984 S393501:S393520 JE393501:JE393520 TA393501:TA393520 ACW393501:ACW393520 AMS393501:AMS393520 AWO393501:AWO393520 BGK393501:BGK393520 BQG393501:BQG393520 CAC393501:CAC393520 CJY393501:CJY393520 CTU393501:CTU393520 DDQ393501:DDQ393520 DNM393501:DNM393520 DXI393501:DXI393520 EHE393501:EHE393520 ERA393501:ERA393520 FAW393501:FAW393520 FKS393501:FKS393520 FUO393501:FUO393520 GEK393501:GEK393520 GOG393501:GOG393520 GYC393501:GYC393520 HHY393501:HHY393520 HRU393501:HRU393520 IBQ393501:IBQ393520 ILM393501:ILM393520 IVI393501:IVI393520 JFE393501:JFE393520 JPA393501:JPA393520 JYW393501:JYW393520 KIS393501:KIS393520 KSO393501:KSO393520 LCK393501:LCK393520 LMG393501:LMG393520 LWC393501:LWC393520 MFY393501:MFY393520 MPU393501:MPU393520 MZQ393501:MZQ393520 NJM393501:NJM393520 NTI393501:NTI393520 ODE393501:ODE393520 ONA393501:ONA393520 OWW393501:OWW393520 PGS393501:PGS393520 PQO393501:PQO393520 QAK393501:QAK393520 QKG393501:QKG393520 QUC393501:QUC393520 RDY393501:RDY393520 RNU393501:RNU393520 RXQ393501:RXQ393520 SHM393501:SHM393520 SRI393501:SRI393520 TBE393501:TBE393520 TLA393501:TLA393520 TUW393501:TUW393520 UES393501:UES393520 UOO393501:UOO393520 UYK393501:UYK393520 VIG393501:VIG393520 VSC393501:VSC393520 WBY393501:WBY393520 WLU393501:WLU393520 WVQ393501:WVQ393520 S459037:S459056 JE459037:JE459056 TA459037:TA459056 ACW459037:ACW459056 AMS459037:AMS459056 AWO459037:AWO459056 BGK459037:BGK459056 BQG459037:BQG459056 CAC459037:CAC459056 CJY459037:CJY459056 CTU459037:CTU459056 DDQ459037:DDQ459056 DNM459037:DNM459056 DXI459037:DXI459056 EHE459037:EHE459056 ERA459037:ERA459056 FAW459037:FAW459056 FKS459037:FKS459056 FUO459037:FUO459056 GEK459037:GEK459056 GOG459037:GOG459056 GYC459037:GYC459056 HHY459037:HHY459056 HRU459037:HRU459056 IBQ459037:IBQ459056 ILM459037:ILM459056 IVI459037:IVI459056 JFE459037:JFE459056 JPA459037:JPA459056 JYW459037:JYW459056 KIS459037:KIS459056 KSO459037:KSO459056 LCK459037:LCK459056 LMG459037:LMG459056 LWC459037:LWC459056 MFY459037:MFY459056 MPU459037:MPU459056 MZQ459037:MZQ459056 NJM459037:NJM459056 NTI459037:NTI459056 ODE459037:ODE459056 ONA459037:ONA459056 OWW459037:OWW459056 PGS459037:PGS459056 PQO459037:PQO459056 QAK459037:QAK459056 QKG459037:QKG459056 QUC459037:QUC459056 RDY459037:RDY459056 RNU459037:RNU459056 RXQ459037:RXQ459056 SHM459037:SHM459056 SRI459037:SRI459056 TBE459037:TBE459056 TLA459037:TLA459056 TUW459037:TUW459056 UES459037:UES459056 UOO459037:UOO459056 UYK459037:UYK459056 VIG459037:VIG459056 VSC459037:VSC459056 WBY459037:WBY459056 WLU459037:WLU459056 WVQ459037:WVQ459056 S524573:S524592 JE524573:JE524592 TA524573:TA524592 ACW524573:ACW524592 AMS524573:AMS524592 AWO524573:AWO524592 BGK524573:BGK524592 BQG524573:BQG524592 CAC524573:CAC524592 CJY524573:CJY524592 CTU524573:CTU524592 DDQ524573:DDQ524592 DNM524573:DNM524592 DXI524573:DXI524592 EHE524573:EHE524592 ERA524573:ERA524592 FAW524573:FAW524592 FKS524573:FKS524592 FUO524573:FUO524592 GEK524573:GEK524592 GOG524573:GOG524592 GYC524573:GYC524592 HHY524573:HHY524592 HRU524573:HRU524592 IBQ524573:IBQ524592 ILM524573:ILM524592 IVI524573:IVI524592 JFE524573:JFE524592 JPA524573:JPA524592 JYW524573:JYW524592 KIS524573:KIS524592 KSO524573:KSO524592 LCK524573:LCK524592 LMG524573:LMG524592 LWC524573:LWC524592 MFY524573:MFY524592 MPU524573:MPU524592 MZQ524573:MZQ524592 NJM524573:NJM524592 NTI524573:NTI524592 ODE524573:ODE524592 ONA524573:ONA524592 OWW524573:OWW524592 PGS524573:PGS524592 PQO524573:PQO524592 QAK524573:QAK524592 QKG524573:QKG524592 QUC524573:QUC524592 RDY524573:RDY524592 RNU524573:RNU524592 RXQ524573:RXQ524592 SHM524573:SHM524592 SRI524573:SRI524592 TBE524573:TBE524592 TLA524573:TLA524592 TUW524573:TUW524592 UES524573:UES524592 UOO524573:UOO524592 UYK524573:UYK524592 VIG524573:VIG524592 VSC524573:VSC524592 WBY524573:WBY524592 WLU524573:WLU524592 WVQ524573:WVQ524592 S590109:S590128 JE590109:JE590128 TA590109:TA590128 ACW590109:ACW590128 AMS590109:AMS590128 AWO590109:AWO590128 BGK590109:BGK590128 BQG590109:BQG590128 CAC590109:CAC590128 CJY590109:CJY590128 CTU590109:CTU590128 DDQ590109:DDQ590128 DNM590109:DNM590128 DXI590109:DXI590128 EHE590109:EHE590128 ERA590109:ERA590128 FAW590109:FAW590128 FKS590109:FKS590128 FUO590109:FUO590128 GEK590109:GEK590128 GOG590109:GOG590128 GYC590109:GYC590128 HHY590109:HHY590128 HRU590109:HRU590128 IBQ590109:IBQ590128 ILM590109:ILM590128 IVI590109:IVI590128 JFE590109:JFE590128 JPA590109:JPA590128 JYW590109:JYW590128 KIS590109:KIS590128 KSO590109:KSO590128 LCK590109:LCK590128 LMG590109:LMG590128 LWC590109:LWC590128 MFY590109:MFY590128 MPU590109:MPU590128 MZQ590109:MZQ590128 NJM590109:NJM590128 NTI590109:NTI590128 ODE590109:ODE590128 ONA590109:ONA590128 OWW590109:OWW590128 PGS590109:PGS590128 PQO590109:PQO590128 QAK590109:QAK590128 QKG590109:QKG590128 QUC590109:QUC590128 RDY590109:RDY590128 RNU590109:RNU590128 RXQ590109:RXQ590128 SHM590109:SHM590128 SRI590109:SRI590128 TBE590109:TBE590128 TLA590109:TLA590128 TUW590109:TUW590128 UES590109:UES590128 UOO590109:UOO590128 UYK590109:UYK590128 VIG590109:VIG590128 VSC590109:VSC590128 WBY590109:WBY590128 WLU590109:WLU590128 WVQ590109:WVQ590128 S655645:S655664 JE655645:JE655664 TA655645:TA655664 ACW655645:ACW655664 AMS655645:AMS655664 AWO655645:AWO655664 BGK655645:BGK655664 BQG655645:BQG655664 CAC655645:CAC655664 CJY655645:CJY655664 CTU655645:CTU655664 DDQ655645:DDQ655664 DNM655645:DNM655664 DXI655645:DXI655664 EHE655645:EHE655664 ERA655645:ERA655664 FAW655645:FAW655664 FKS655645:FKS655664 FUO655645:FUO655664 GEK655645:GEK655664 GOG655645:GOG655664 GYC655645:GYC655664 HHY655645:HHY655664 HRU655645:HRU655664 IBQ655645:IBQ655664 ILM655645:ILM655664 IVI655645:IVI655664 JFE655645:JFE655664 JPA655645:JPA655664 JYW655645:JYW655664 KIS655645:KIS655664 KSO655645:KSO655664 LCK655645:LCK655664 LMG655645:LMG655664 LWC655645:LWC655664 MFY655645:MFY655664 MPU655645:MPU655664 MZQ655645:MZQ655664 NJM655645:NJM655664 NTI655645:NTI655664 ODE655645:ODE655664 ONA655645:ONA655664 OWW655645:OWW655664 PGS655645:PGS655664 PQO655645:PQO655664 QAK655645:QAK655664 QKG655645:QKG655664 QUC655645:QUC655664 RDY655645:RDY655664 RNU655645:RNU655664 RXQ655645:RXQ655664 SHM655645:SHM655664 SRI655645:SRI655664 TBE655645:TBE655664 TLA655645:TLA655664 TUW655645:TUW655664 UES655645:UES655664 UOO655645:UOO655664 UYK655645:UYK655664 VIG655645:VIG655664 VSC655645:VSC655664 WBY655645:WBY655664 WLU655645:WLU655664 WVQ655645:WVQ655664 S721181:S721200 JE721181:JE721200 TA721181:TA721200 ACW721181:ACW721200 AMS721181:AMS721200 AWO721181:AWO721200 BGK721181:BGK721200 BQG721181:BQG721200 CAC721181:CAC721200 CJY721181:CJY721200 CTU721181:CTU721200 DDQ721181:DDQ721200 DNM721181:DNM721200 DXI721181:DXI721200 EHE721181:EHE721200 ERA721181:ERA721200 FAW721181:FAW721200 FKS721181:FKS721200 FUO721181:FUO721200 GEK721181:GEK721200 GOG721181:GOG721200 GYC721181:GYC721200 HHY721181:HHY721200 HRU721181:HRU721200 IBQ721181:IBQ721200 ILM721181:ILM721200 IVI721181:IVI721200 JFE721181:JFE721200 JPA721181:JPA721200 JYW721181:JYW721200 KIS721181:KIS721200 KSO721181:KSO721200 LCK721181:LCK721200 LMG721181:LMG721200 LWC721181:LWC721200 MFY721181:MFY721200 MPU721181:MPU721200 MZQ721181:MZQ721200 NJM721181:NJM721200 NTI721181:NTI721200 ODE721181:ODE721200 ONA721181:ONA721200 OWW721181:OWW721200 PGS721181:PGS721200 PQO721181:PQO721200 QAK721181:QAK721200 QKG721181:QKG721200 QUC721181:QUC721200 RDY721181:RDY721200 RNU721181:RNU721200 RXQ721181:RXQ721200 SHM721181:SHM721200 SRI721181:SRI721200 TBE721181:TBE721200 TLA721181:TLA721200 TUW721181:TUW721200 UES721181:UES721200 UOO721181:UOO721200 UYK721181:UYK721200 VIG721181:VIG721200 VSC721181:VSC721200 WBY721181:WBY721200 WLU721181:WLU721200 WVQ721181:WVQ721200 S786717:S786736 JE786717:JE786736 TA786717:TA786736 ACW786717:ACW786736 AMS786717:AMS786736 AWO786717:AWO786736 BGK786717:BGK786736 BQG786717:BQG786736 CAC786717:CAC786736 CJY786717:CJY786736 CTU786717:CTU786736 DDQ786717:DDQ786736 DNM786717:DNM786736 DXI786717:DXI786736 EHE786717:EHE786736 ERA786717:ERA786736 FAW786717:FAW786736 FKS786717:FKS786736 FUO786717:FUO786736 GEK786717:GEK786736 GOG786717:GOG786736 GYC786717:GYC786736 HHY786717:HHY786736 HRU786717:HRU786736 IBQ786717:IBQ786736 ILM786717:ILM786736 IVI786717:IVI786736 JFE786717:JFE786736 JPA786717:JPA786736 JYW786717:JYW786736 KIS786717:KIS786736 KSO786717:KSO786736 LCK786717:LCK786736 LMG786717:LMG786736 LWC786717:LWC786736 MFY786717:MFY786736 MPU786717:MPU786736 MZQ786717:MZQ786736 NJM786717:NJM786736 NTI786717:NTI786736 ODE786717:ODE786736 ONA786717:ONA786736 OWW786717:OWW786736 PGS786717:PGS786736 PQO786717:PQO786736 QAK786717:QAK786736 QKG786717:QKG786736 QUC786717:QUC786736 RDY786717:RDY786736 RNU786717:RNU786736 RXQ786717:RXQ786736 SHM786717:SHM786736 SRI786717:SRI786736 TBE786717:TBE786736 TLA786717:TLA786736 TUW786717:TUW786736 UES786717:UES786736 UOO786717:UOO786736 UYK786717:UYK786736 VIG786717:VIG786736 VSC786717:VSC786736 WBY786717:WBY786736 WLU786717:WLU786736 WVQ786717:WVQ786736 S852253:S852272 JE852253:JE852272 TA852253:TA852272 ACW852253:ACW852272 AMS852253:AMS852272 AWO852253:AWO852272 BGK852253:BGK852272 BQG852253:BQG852272 CAC852253:CAC852272 CJY852253:CJY852272 CTU852253:CTU852272 DDQ852253:DDQ852272 DNM852253:DNM852272 DXI852253:DXI852272 EHE852253:EHE852272 ERA852253:ERA852272 FAW852253:FAW852272 FKS852253:FKS852272 FUO852253:FUO852272 GEK852253:GEK852272 GOG852253:GOG852272 GYC852253:GYC852272 HHY852253:HHY852272 HRU852253:HRU852272 IBQ852253:IBQ852272 ILM852253:ILM852272 IVI852253:IVI852272 JFE852253:JFE852272 JPA852253:JPA852272 JYW852253:JYW852272 KIS852253:KIS852272 KSO852253:KSO852272 LCK852253:LCK852272 LMG852253:LMG852272 LWC852253:LWC852272 MFY852253:MFY852272 MPU852253:MPU852272 MZQ852253:MZQ852272 NJM852253:NJM852272 NTI852253:NTI852272 ODE852253:ODE852272 ONA852253:ONA852272 OWW852253:OWW852272 PGS852253:PGS852272 PQO852253:PQO852272 QAK852253:QAK852272 QKG852253:QKG852272 QUC852253:QUC852272 RDY852253:RDY852272 RNU852253:RNU852272 RXQ852253:RXQ852272 SHM852253:SHM852272 SRI852253:SRI852272 TBE852253:TBE852272 TLA852253:TLA852272 TUW852253:TUW852272 UES852253:UES852272 UOO852253:UOO852272 UYK852253:UYK852272 VIG852253:VIG852272 VSC852253:VSC852272 WBY852253:WBY852272 WLU852253:WLU852272 WVQ852253:WVQ852272 S917789:S917808 JE917789:JE917808 TA917789:TA917808 ACW917789:ACW917808 AMS917789:AMS917808 AWO917789:AWO917808 BGK917789:BGK917808 BQG917789:BQG917808 CAC917789:CAC917808 CJY917789:CJY917808 CTU917789:CTU917808 DDQ917789:DDQ917808 DNM917789:DNM917808 DXI917789:DXI917808 EHE917789:EHE917808 ERA917789:ERA917808 FAW917789:FAW917808 FKS917789:FKS917808 FUO917789:FUO917808 GEK917789:GEK917808 GOG917789:GOG917808 GYC917789:GYC917808 HHY917789:HHY917808 HRU917789:HRU917808 IBQ917789:IBQ917808 ILM917789:ILM917808 IVI917789:IVI917808 JFE917789:JFE917808 JPA917789:JPA917808 JYW917789:JYW917808 KIS917789:KIS917808 KSO917789:KSO917808 LCK917789:LCK917808 LMG917789:LMG917808 LWC917789:LWC917808 MFY917789:MFY917808 MPU917789:MPU917808 MZQ917789:MZQ917808 NJM917789:NJM917808 NTI917789:NTI917808 ODE917789:ODE917808 ONA917789:ONA917808 OWW917789:OWW917808 PGS917789:PGS917808 PQO917789:PQO917808 QAK917789:QAK917808 QKG917789:QKG917808 QUC917789:QUC917808 RDY917789:RDY917808 RNU917789:RNU917808 RXQ917789:RXQ917808 SHM917789:SHM917808 SRI917789:SRI917808 TBE917789:TBE917808 TLA917789:TLA917808 TUW917789:TUW917808 UES917789:UES917808 UOO917789:UOO917808 UYK917789:UYK917808 VIG917789:VIG917808 VSC917789:VSC917808 WBY917789:WBY917808 WLU917789:WLU917808 WVQ917789:WVQ917808 S983325:S983344 JE983325:JE983344 TA983325:TA983344 ACW983325:ACW983344 AMS983325:AMS983344 AWO983325:AWO983344 BGK983325:BGK983344 BQG983325:BQG983344 CAC983325:CAC983344 CJY983325:CJY983344 CTU983325:CTU983344 DDQ983325:DDQ983344 DNM983325:DNM983344 DXI983325:DXI983344 EHE983325:EHE983344 ERA983325:ERA983344 FAW983325:FAW983344 FKS983325:FKS983344 FUO983325:FUO983344 GEK983325:GEK983344 GOG983325:GOG983344 GYC983325:GYC983344 HHY983325:HHY983344 HRU983325:HRU983344 IBQ983325:IBQ983344 ILM983325:ILM983344 IVI983325:IVI983344 JFE983325:JFE983344 JPA983325:JPA983344 JYW983325:JYW983344 KIS983325:KIS983344 KSO983325:KSO983344 LCK983325:LCK983344 LMG983325:LMG983344 LWC983325:LWC983344 MFY983325:MFY983344 MPU983325:MPU983344 MZQ983325:MZQ983344 NJM983325:NJM983344 NTI983325:NTI983344 ODE983325:ODE983344 ONA983325:ONA983344 OWW983325:OWW983344 PGS983325:PGS983344 PQO983325:PQO983344 QAK983325:QAK983344 QKG983325:QKG983344 QUC983325:QUC983344 RDY983325:RDY983344 RNU983325:RNU983344 RXQ983325:RXQ983344 SHM983325:SHM983344 SRI983325:SRI983344 TBE983325:TBE983344 TLA983325:TLA983344 TUW983325:TUW983344 UES983325:UES983344 UOO983325:UOO983344 UYK983325:UYK983344 VIG983325:VIG983344 VSC983325:VSC983344 WBY983325:WBY983344 WLU983325:WLU983344 WVQ983325:WVQ983344 WVT983325:WVT983344 N65821:N65840 IZ65821:IZ65840 SV65821:SV65840 ACR65821:ACR65840 AMN65821:AMN65840 AWJ65821:AWJ65840 BGF65821:BGF65840 BQB65821:BQB65840 BZX65821:BZX65840 CJT65821:CJT65840 CTP65821:CTP65840 DDL65821:DDL65840 DNH65821:DNH65840 DXD65821:DXD65840 EGZ65821:EGZ65840 EQV65821:EQV65840 FAR65821:FAR65840 FKN65821:FKN65840 FUJ65821:FUJ65840 GEF65821:GEF65840 GOB65821:GOB65840 GXX65821:GXX65840 HHT65821:HHT65840 HRP65821:HRP65840 IBL65821:IBL65840 ILH65821:ILH65840 IVD65821:IVD65840 JEZ65821:JEZ65840 JOV65821:JOV65840 JYR65821:JYR65840 KIN65821:KIN65840 KSJ65821:KSJ65840 LCF65821:LCF65840 LMB65821:LMB65840 LVX65821:LVX65840 MFT65821:MFT65840 MPP65821:MPP65840 MZL65821:MZL65840 NJH65821:NJH65840 NTD65821:NTD65840 OCZ65821:OCZ65840 OMV65821:OMV65840 OWR65821:OWR65840 PGN65821:PGN65840 PQJ65821:PQJ65840 QAF65821:QAF65840 QKB65821:QKB65840 QTX65821:QTX65840 RDT65821:RDT65840 RNP65821:RNP65840 RXL65821:RXL65840 SHH65821:SHH65840 SRD65821:SRD65840 TAZ65821:TAZ65840 TKV65821:TKV65840 TUR65821:TUR65840 UEN65821:UEN65840 UOJ65821:UOJ65840 UYF65821:UYF65840 VIB65821:VIB65840 VRX65821:VRX65840 WBT65821:WBT65840 WLP65821:WLP65840 WVL65821:WVL65840 N131357:N131376 IZ131357:IZ131376 SV131357:SV131376 ACR131357:ACR131376 AMN131357:AMN131376 AWJ131357:AWJ131376 BGF131357:BGF131376 BQB131357:BQB131376 BZX131357:BZX131376 CJT131357:CJT131376 CTP131357:CTP131376 DDL131357:DDL131376 DNH131357:DNH131376 DXD131357:DXD131376 EGZ131357:EGZ131376 EQV131357:EQV131376 FAR131357:FAR131376 FKN131357:FKN131376 FUJ131357:FUJ131376 GEF131357:GEF131376 GOB131357:GOB131376 GXX131357:GXX131376 HHT131357:HHT131376 HRP131357:HRP131376 IBL131357:IBL131376 ILH131357:ILH131376 IVD131357:IVD131376 JEZ131357:JEZ131376 JOV131357:JOV131376 JYR131357:JYR131376 KIN131357:KIN131376 KSJ131357:KSJ131376 LCF131357:LCF131376 LMB131357:LMB131376 LVX131357:LVX131376 MFT131357:MFT131376 MPP131357:MPP131376 MZL131357:MZL131376 NJH131357:NJH131376 NTD131357:NTD131376 OCZ131357:OCZ131376 OMV131357:OMV131376 OWR131357:OWR131376 PGN131357:PGN131376 PQJ131357:PQJ131376 QAF131357:QAF131376 QKB131357:QKB131376 QTX131357:QTX131376 RDT131357:RDT131376 RNP131357:RNP131376 RXL131357:RXL131376 SHH131357:SHH131376 SRD131357:SRD131376 TAZ131357:TAZ131376 TKV131357:TKV131376 TUR131357:TUR131376 UEN131357:UEN131376 UOJ131357:UOJ131376 UYF131357:UYF131376 VIB131357:VIB131376 VRX131357:VRX131376 WBT131357:WBT131376 WLP131357:WLP131376 WVL131357:WVL131376 N196893:N196912 IZ196893:IZ196912 SV196893:SV196912 ACR196893:ACR196912 AMN196893:AMN196912 AWJ196893:AWJ196912 BGF196893:BGF196912 BQB196893:BQB196912 BZX196893:BZX196912 CJT196893:CJT196912 CTP196893:CTP196912 DDL196893:DDL196912 DNH196893:DNH196912 DXD196893:DXD196912 EGZ196893:EGZ196912 EQV196893:EQV196912 FAR196893:FAR196912 FKN196893:FKN196912 FUJ196893:FUJ196912 GEF196893:GEF196912 GOB196893:GOB196912 GXX196893:GXX196912 HHT196893:HHT196912 HRP196893:HRP196912 IBL196893:IBL196912 ILH196893:ILH196912 IVD196893:IVD196912 JEZ196893:JEZ196912 JOV196893:JOV196912 JYR196893:JYR196912 KIN196893:KIN196912 KSJ196893:KSJ196912 LCF196893:LCF196912 LMB196893:LMB196912 LVX196893:LVX196912 MFT196893:MFT196912 MPP196893:MPP196912 MZL196893:MZL196912 NJH196893:NJH196912 NTD196893:NTD196912 OCZ196893:OCZ196912 OMV196893:OMV196912 OWR196893:OWR196912 PGN196893:PGN196912 PQJ196893:PQJ196912 QAF196893:QAF196912 QKB196893:QKB196912 QTX196893:QTX196912 RDT196893:RDT196912 RNP196893:RNP196912 RXL196893:RXL196912 SHH196893:SHH196912 SRD196893:SRD196912 TAZ196893:TAZ196912 TKV196893:TKV196912 TUR196893:TUR196912 UEN196893:UEN196912 UOJ196893:UOJ196912 UYF196893:UYF196912 VIB196893:VIB196912 VRX196893:VRX196912 WBT196893:WBT196912 WLP196893:WLP196912 WVL196893:WVL196912 N262429:N262448 IZ262429:IZ262448 SV262429:SV262448 ACR262429:ACR262448 AMN262429:AMN262448 AWJ262429:AWJ262448 BGF262429:BGF262448 BQB262429:BQB262448 BZX262429:BZX262448 CJT262429:CJT262448 CTP262429:CTP262448 DDL262429:DDL262448 DNH262429:DNH262448 DXD262429:DXD262448 EGZ262429:EGZ262448 EQV262429:EQV262448 FAR262429:FAR262448 FKN262429:FKN262448 FUJ262429:FUJ262448 GEF262429:GEF262448 GOB262429:GOB262448 GXX262429:GXX262448 HHT262429:HHT262448 HRP262429:HRP262448 IBL262429:IBL262448 ILH262429:ILH262448 IVD262429:IVD262448 JEZ262429:JEZ262448 JOV262429:JOV262448 JYR262429:JYR262448 KIN262429:KIN262448 KSJ262429:KSJ262448 LCF262429:LCF262448 LMB262429:LMB262448 LVX262429:LVX262448 MFT262429:MFT262448 MPP262429:MPP262448 MZL262429:MZL262448 NJH262429:NJH262448 NTD262429:NTD262448 OCZ262429:OCZ262448 OMV262429:OMV262448 OWR262429:OWR262448 PGN262429:PGN262448 PQJ262429:PQJ262448 QAF262429:QAF262448 QKB262429:QKB262448 QTX262429:QTX262448 RDT262429:RDT262448 RNP262429:RNP262448 RXL262429:RXL262448 SHH262429:SHH262448 SRD262429:SRD262448 TAZ262429:TAZ262448 TKV262429:TKV262448 TUR262429:TUR262448 UEN262429:UEN262448 UOJ262429:UOJ262448 UYF262429:UYF262448 VIB262429:VIB262448 VRX262429:VRX262448 WBT262429:WBT262448 WLP262429:WLP262448 WVL262429:WVL262448 N327965:N327984 IZ327965:IZ327984 SV327965:SV327984 ACR327965:ACR327984 AMN327965:AMN327984 AWJ327965:AWJ327984 BGF327965:BGF327984 BQB327965:BQB327984 BZX327965:BZX327984 CJT327965:CJT327984 CTP327965:CTP327984 DDL327965:DDL327984 DNH327965:DNH327984 DXD327965:DXD327984 EGZ327965:EGZ327984 EQV327965:EQV327984 FAR327965:FAR327984 FKN327965:FKN327984 FUJ327965:FUJ327984 GEF327965:GEF327984 GOB327965:GOB327984 GXX327965:GXX327984 HHT327965:HHT327984 HRP327965:HRP327984 IBL327965:IBL327984 ILH327965:ILH327984 IVD327965:IVD327984 JEZ327965:JEZ327984 JOV327965:JOV327984 JYR327965:JYR327984 KIN327965:KIN327984 KSJ327965:KSJ327984 LCF327965:LCF327984 LMB327965:LMB327984 LVX327965:LVX327984 MFT327965:MFT327984 MPP327965:MPP327984 MZL327965:MZL327984 NJH327965:NJH327984 NTD327965:NTD327984 OCZ327965:OCZ327984 OMV327965:OMV327984 OWR327965:OWR327984 PGN327965:PGN327984 PQJ327965:PQJ327984 QAF327965:QAF327984 QKB327965:QKB327984 QTX327965:QTX327984 RDT327965:RDT327984 RNP327965:RNP327984 RXL327965:RXL327984 SHH327965:SHH327984 SRD327965:SRD327984 TAZ327965:TAZ327984 TKV327965:TKV327984 TUR327965:TUR327984 UEN327965:UEN327984 UOJ327965:UOJ327984 UYF327965:UYF327984 VIB327965:VIB327984 VRX327965:VRX327984 WBT327965:WBT327984 WLP327965:WLP327984 WVL327965:WVL327984 N393501:N393520 IZ393501:IZ393520 SV393501:SV393520 ACR393501:ACR393520 AMN393501:AMN393520 AWJ393501:AWJ393520 BGF393501:BGF393520 BQB393501:BQB393520 BZX393501:BZX393520 CJT393501:CJT393520 CTP393501:CTP393520 DDL393501:DDL393520 DNH393501:DNH393520 DXD393501:DXD393520 EGZ393501:EGZ393520 EQV393501:EQV393520 FAR393501:FAR393520 FKN393501:FKN393520 FUJ393501:FUJ393520 GEF393501:GEF393520 GOB393501:GOB393520 GXX393501:GXX393520 HHT393501:HHT393520 HRP393501:HRP393520 IBL393501:IBL393520 ILH393501:ILH393520 IVD393501:IVD393520 JEZ393501:JEZ393520 JOV393501:JOV393520 JYR393501:JYR393520 KIN393501:KIN393520 KSJ393501:KSJ393520 LCF393501:LCF393520 LMB393501:LMB393520 LVX393501:LVX393520 MFT393501:MFT393520 MPP393501:MPP393520 MZL393501:MZL393520 NJH393501:NJH393520 NTD393501:NTD393520 OCZ393501:OCZ393520 OMV393501:OMV393520 OWR393501:OWR393520 PGN393501:PGN393520 PQJ393501:PQJ393520 QAF393501:QAF393520 QKB393501:QKB393520 QTX393501:QTX393520 RDT393501:RDT393520 RNP393501:RNP393520 RXL393501:RXL393520 SHH393501:SHH393520 SRD393501:SRD393520 TAZ393501:TAZ393520 TKV393501:TKV393520 TUR393501:TUR393520 UEN393501:UEN393520 UOJ393501:UOJ393520 UYF393501:UYF393520 VIB393501:VIB393520 VRX393501:VRX393520 WBT393501:WBT393520 WLP393501:WLP393520 WVL393501:WVL393520 N459037:N459056 IZ459037:IZ459056 SV459037:SV459056 ACR459037:ACR459056 AMN459037:AMN459056 AWJ459037:AWJ459056 BGF459037:BGF459056 BQB459037:BQB459056 BZX459037:BZX459056 CJT459037:CJT459056 CTP459037:CTP459056 DDL459037:DDL459056 DNH459037:DNH459056 DXD459037:DXD459056 EGZ459037:EGZ459056 EQV459037:EQV459056 FAR459037:FAR459056 FKN459037:FKN459056 FUJ459037:FUJ459056 GEF459037:GEF459056 GOB459037:GOB459056 GXX459037:GXX459056 HHT459037:HHT459056 HRP459037:HRP459056 IBL459037:IBL459056 ILH459037:ILH459056 IVD459037:IVD459056 JEZ459037:JEZ459056 JOV459037:JOV459056 JYR459037:JYR459056 KIN459037:KIN459056 KSJ459037:KSJ459056 LCF459037:LCF459056 LMB459037:LMB459056 LVX459037:LVX459056 MFT459037:MFT459056 MPP459037:MPP459056 MZL459037:MZL459056 NJH459037:NJH459056 NTD459037:NTD459056 OCZ459037:OCZ459056 OMV459037:OMV459056 OWR459037:OWR459056 PGN459037:PGN459056 PQJ459037:PQJ459056 QAF459037:QAF459056 QKB459037:QKB459056 QTX459037:QTX459056 RDT459037:RDT459056 RNP459037:RNP459056 RXL459037:RXL459056 SHH459037:SHH459056 SRD459037:SRD459056 TAZ459037:TAZ459056 TKV459037:TKV459056 TUR459037:TUR459056 UEN459037:UEN459056 UOJ459037:UOJ459056 UYF459037:UYF459056 VIB459037:VIB459056 VRX459037:VRX459056 WBT459037:WBT459056 WLP459037:WLP459056 WVL459037:WVL459056 N524573:N524592 IZ524573:IZ524592 SV524573:SV524592 ACR524573:ACR524592 AMN524573:AMN524592 AWJ524573:AWJ524592 BGF524573:BGF524592 BQB524573:BQB524592 BZX524573:BZX524592 CJT524573:CJT524592 CTP524573:CTP524592 DDL524573:DDL524592 DNH524573:DNH524592 DXD524573:DXD524592 EGZ524573:EGZ524592 EQV524573:EQV524592 FAR524573:FAR524592 FKN524573:FKN524592 FUJ524573:FUJ524592 GEF524573:GEF524592 GOB524573:GOB524592 GXX524573:GXX524592 HHT524573:HHT524592 HRP524573:HRP524592 IBL524573:IBL524592 ILH524573:ILH524592 IVD524573:IVD524592 JEZ524573:JEZ524592 JOV524573:JOV524592 JYR524573:JYR524592 KIN524573:KIN524592 KSJ524573:KSJ524592 LCF524573:LCF524592 LMB524573:LMB524592 LVX524573:LVX524592 MFT524573:MFT524592 MPP524573:MPP524592 MZL524573:MZL524592 NJH524573:NJH524592 NTD524573:NTD524592 OCZ524573:OCZ524592 OMV524573:OMV524592 OWR524573:OWR524592 PGN524573:PGN524592 PQJ524573:PQJ524592 QAF524573:QAF524592 QKB524573:QKB524592 QTX524573:QTX524592 RDT524573:RDT524592 RNP524573:RNP524592 RXL524573:RXL524592 SHH524573:SHH524592 SRD524573:SRD524592 TAZ524573:TAZ524592 TKV524573:TKV524592 TUR524573:TUR524592 UEN524573:UEN524592 UOJ524573:UOJ524592 UYF524573:UYF524592 VIB524573:VIB524592 VRX524573:VRX524592 WBT524573:WBT524592 WLP524573:WLP524592 WVL524573:WVL524592 N590109:N590128 IZ590109:IZ590128 SV590109:SV590128 ACR590109:ACR590128 AMN590109:AMN590128 AWJ590109:AWJ590128 BGF590109:BGF590128 BQB590109:BQB590128 BZX590109:BZX590128 CJT590109:CJT590128 CTP590109:CTP590128 DDL590109:DDL590128 DNH590109:DNH590128 DXD590109:DXD590128 EGZ590109:EGZ590128 EQV590109:EQV590128 FAR590109:FAR590128 FKN590109:FKN590128 FUJ590109:FUJ590128 GEF590109:GEF590128 GOB590109:GOB590128 GXX590109:GXX590128 HHT590109:HHT590128 HRP590109:HRP590128 IBL590109:IBL590128 ILH590109:ILH590128 IVD590109:IVD590128 JEZ590109:JEZ590128 JOV590109:JOV590128 JYR590109:JYR590128 KIN590109:KIN590128 KSJ590109:KSJ590128 LCF590109:LCF590128 LMB590109:LMB590128 LVX590109:LVX590128 MFT590109:MFT590128 MPP590109:MPP590128 MZL590109:MZL590128 NJH590109:NJH590128 NTD590109:NTD590128 OCZ590109:OCZ590128 OMV590109:OMV590128 OWR590109:OWR590128 PGN590109:PGN590128 PQJ590109:PQJ590128 QAF590109:QAF590128 QKB590109:QKB590128 QTX590109:QTX590128 RDT590109:RDT590128 RNP590109:RNP590128 RXL590109:RXL590128 SHH590109:SHH590128 SRD590109:SRD590128 TAZ590109:TAZ590128 TKV590109:TKV590128 TUR590109:TUR590128 UEN590109:UEN590128 UOJ590109:UOJ590128 UYF590109:UYF590128 VIB590109:VIB590128 VRX590109:VRX590128 WBT590109:WBT590128 WLP590109:WLP590128 WVL590109:WVL590128 N655645:N655664 IZ655645:IZ655664 SV655645:SV655664 ACR655645:ACR655664 AMN655645:AMN655664 AWJ655645:AWJ655664 BGF655645:BGF655664 BQB655645:BQB655664 BZX655645:BZX655664 CJT655645:CJT655664 CTP655645:CTP655664 DDL655645:DDL655664 DNH655645:DNH655664 DXD655645:DXD655664 EGZ655645:EGZ655664 EQV655645:EQV655664 FAR655645:FAR655664 FKN655645:FKN655664 FUJ655645:FUJ655664 GEF655645:GEF655664 GOB655645:GOB655664 GXX655645:GXX655664 HHT655645:HHT655664 HRP655645:HRP655664 IBL655645:IBL655664 ILH655645:ILH655664 IVD655645:IVD655664 JEZ655645:JEZ655664 JOV655645:JOV655664 JYR655645:JYR655664 KIN655645:KIN655664 KSJ655645:KSJ655664 LCF655645:LCF655664 LMB655645:LMB655664 LVX655645:LVX655664 MFT655645:MFT655664 MPP655645:MPP655664 MZL655645:MZL655664 NJH655645:NJH655664 NTD655645:NTD655664 OCZ655645:OCZ655664 OMV655645:OMV655664 OWR655645:OWR655664 PGN655645:PGN655664 PQJ655645:PQJ655664 QAF655645:QAF655664 QKB655645:QKB655664 QTX655645:QTX655664 RDT655645:RDT655664 RNP655645:RNP655664 RXL655645:RXL655664 SHH655645:SHH655664 SRD655645:SRD655664 TAZ655645:TAZ655664 TKV655645:TKV655664 TUR655645:TUR655664 UEN655645:UEN655664 UOJ655645:UOJ655664 UYF655645:UYF655664 VIB655645:VIB655664 VRX655645:VRX655664 WBT655645:WBT655664 WLP655645:WLP655664 WVL655645:WVL655664 N721181:N721200 IZ721181:IZ721200 SV721181:SV721200 ACR721181:ACR721200 AMN721181:AMN721200 AWJ721181:AWJ721200 BGF721181:BGF721200 BQB721181:BQB721200 BZX721181:BZX721200 CJT721181:CJT721200 CTP721181:CTP721200 DDL721181:DDL721200 DNH721181:DNH721200 DXD721181:DXD721200 EGZ721181:EGZ721200 EQV721181:EQV721200 FAR721181:FAR721200 FKN721181:FKN721200 FUJ721181:FUJ721200 GEF721181:GEF721200 GOB721181:GOB721200 GXX721181:GXX721200 HHT721181:HHT721200 HRP721181:HRP721200 IBL721181:IBL721200 ILH721181:ILH721200 IVD721181:IVD721200 JEZ721181:JEZ721200 JOV721181:JOV721200 JYR721181:JYR721200 KIN721181:KIN721200 KSJ721181:KSJ721200 LCF721181:LCF721200 LMB721181:LMB721200 LVX721181:LVX721200 MFT721181:MFT721200 MPP721181:MPP721200 MZL721181:MZL721200 NJH721181:NJH721200 NTD721181:NTD721200 OCZ721181:OCZ721200 OMV721181:OMV721200 OWR721181:OWR721200 PGN721181:PGN721200 PQJ721181:PQJ721200 QAF721181:QAF721200 QKB721181:QKB721200 QTX721181:QTX721200 RDT721181:RDT721200 RNP721181:RNP721200 RXL721181:RXL721200 SHH721181:SHH721200 SRD721181:SRD721200 TAZ721181:TAZ721200 TKV721181:TKV721200 TUR721181:TUR721200 UEN721181:UEN721200 UOJ721181:UOJ721200 UYF721181:UYF721200 VIB721181:VIB721200 VRX721181:VRX721200 WBT721181:WBT721200 WLP721181:WLP721200 WVL721181:WVL721200 N786717:N786736 IZ786717:IZ786736 SV786717:SV786736 ACR786717:ACR786736 AMN786717:AMN786736 AWJ786717:AWJ786736 BGF786717:BGF786736 BQB786717:BQB786736 BZX786717:BZX786736 CJT786717:CJT786736 CTP786717:CTP786736 DDL786717:DDL786736 DNH786717:DNH786736 DXD786717:DXD786736 EGZ786717:EGZ786736 EQV786717:EQV786736 FAR786717:FAR786736 FKN786717:FKN786736 FUJ786717:FUJ786736 GEF786717:GEF786736 GOB786717:GOB786736 GXX786717:GXX786736 HHT786717:HHT786736 HRP786717:HRP786736 IBL786717:IBL786736 ILH786717:ILH786736 IVD786717:IVD786736 JEZ786717:JEZ786736 JOV786717:JOV786736 JYR786717:JYR786736 KIN786717:KIN786736 KSJ786717:KSJ786736 LCF786717:LCF786736 LMB786717:LMB786736 LVX786717:LVX786736 MFT786717:MFT786736 MPP786717:MPP786736 MZL786717:MZL786736 NJH786717:NJH786736 NTD786717:NTD786736 OCZ786717:OCZ786736 OMV786717:OMV786736 OWR786717:OWR786736 PGN786717:PGN786736 PQJ786717:PQJ786736 QAF786717:QAF786736 QKB786717:QKB786736 QTX786717:QTX786736 RDT786717:RDT786736 RNP786717:RNP786736 RXL786717:RXL786736 SHH786717:SHH786736 SRD786717:SRD786736 TAZ786717:TAZ786736 TKV786717:TKV786736 TUR786717:TUR786736 UEN786717:UEN786736 UOJ786717:UOJ786736 UYF786717:UYF786736 VIB786717:VIB786736 VRX786717:VRX786736 WBT786717:WBT786736 WLP786717:WLP786736 WVL786717:WVL786736 N852253:N852272 IZ852253:IZ852272 SV852253:SV852272 ACR852253:ACR852272 AMN852253:AMN852272 AWJ852253:AWJ852272 BGF852253:BGF852272 BQB852253:BQB852272 BZX852253:BZX852272 CJT852253:CJT852272 CTP852253:CTP852272 DDL852253:DDL852272 DNH852253:DNH852272 DXD852253:DXD852272 EGZ852253:EGZ852272 EQV852253:EQV852272 FAR852253:FAR852272 FKN852253:FKN852272 FUJ852253:FUJ852272 GEF852253:GEF852272 GOB852253:GOB852272 GXX852253:GXX852272 HHT852253:HHT852272 HRP852253:HRP852272 IBL852253:IBL852272 ILH852253:ILH852272 IVD852253:IVD852272 JEZ852253:JEZ852272 JOV852253:JOV852272 JYR852253:JYR852272 KIN852253:KIN852272 KSJ852253:KSJ852272 LCF852253:LCF852272 LMB852253:LMB852272 LVX852253:LVX852272 MFT852253:MFT852272 MPP852253:MPP852272 MZL852253:MZL852272 NJH852253:NJH852272 NTD852253:NTD852272 OCZ852253:OCZ852272 OMV852253:OMV852272 OWR852253:OWR852272 PGN852253:PGN852272 PQJ852253:PQJ852272 QAF852253:QAF852272 QKB852253:QKB852272 QTX852253:QTX852272 RDT852253:RDT852272 RNP852253:RNP852272 RXL852253:RXL852272 SHH852253:SHH852272 SRD852253:SRD852272 TAZ852253:TAZ852272 TKV852253:TKV852272 TUR852253:TUR852272 UEN852253:UEN852272 UOJ852253:UOJ852272 UYF852253:UYF852272 VIB852253:VIB852272 VRX852253:VRX852272 WBT852253:WBT852272 WLP852253:WLP852272 WVL852253:WVL852272 N917789:N917808 IZ917789:IZ917808 SV917789:SV917808 ACR917789:ACR917808 AMN917789:AMN917808 AWJ917789:AWJ917808 BGF917789:BGF917808 BQB917789:BQB917808 BZX917789:BZX917808 CJT917789:CJT917808 CTP917789:CTP917808 DDL917789:DDL917808 DNH917789:DNH917808 DXD917789:DXD917808 EGZ917789:EGZ917808 EQV917789:EQV917808 FAR917789:FAR917808 FKN917789:FKN917808 FUJ917789:FUJ917808 GEF917789:GEF917808 GOB917789:GOB917808 GXX917789:GXX917808 HHT917789:HHT917808 HRP917789:HRP917808 IBL917789:IBL917808 ILH917789:ILH917808 IVD917789:IVD917808 JEZ917789:JEZ917808 JOV917789:JOV917808 JYR917789:JYR917808 KIN917789:KIN917808 KSJ917789:KSJ917808 LCF917789:LCF917808 LMB917789:LMB917808 LVX917789:LVX917808 MFT917789:MFT917808 MPP917789:MPP917808 MZL917789:MZL917808 NJH917789:NJH917808 NTD917789:NTD917808 OCZ917789:OCZ917808 OMV917789:OMV917808 OWR917789:OWR917808 PGN917789:PGN917808 PQJ917789:PQJ917808 QAF917789:QAF917808 QKB917789:QKB917808 QTX917789:QTX917808 RDT917789:RDT917808 RNP917789:RNP917808 RXL917789:RXL917808 SHH917789:SHH917808 SRD917789:SRD917808 TAZ917789:TAZ917808 TKV917789:TKV917808 TUR917789:TUR917808 UEN917789:UEN917808 UOJ917789:UOJ917808 UYF917789:UYF917808 VIB917789:VIB917808 VRX917789:VRX917808 WBT917789:WBT917808 WLP917789:WLP917808 WVL917789:WVL917808 N983325:N983344 IZ983325:IZ983344 SV983325:SV983344 ACR983325:ACR983344 AMN983325:AMN983344 AWJ983325:AWJ983344 BGF983325:BGF983344 BQB983325:BQB983344 BZX983325:BZX983344 CJT983325:CJT983344 CTP983325:CTP983344 DDL983325:DDL983344 DNH983325:DNH983344 DXD983325:DXD983344 EGZ983325:EGZ983344 EQV983325:EQV983344 FAR983325:FAR983344 FKN983325:FKN983344 FUJ983325:FUJ983344 GEF983325:GEF983344 GOB983325:GOB983344 GXX983325:GXX983344 HHT983325:HHT983344 HRP983325:HRP983344 IBL983325:IBL983344 ILH983325:ILH983344 IVD983325:IVD983344 JEZ983325:JEZ983344 JOV983325:JOV983344 JYR983325:JYR983344 KIN983325:KIN983344 KSJ983325:KSJ983344 LCF983325:LCF983344 LMB983325:LMB983344 LVX983325:LVX983344 MFT983325:MFT983344 MPP983325:MPP983344 MZL983325:MZL983344 NJH983325:NJH983344 NTD983325:NTD983344 OCZ983325:OCZ983344 OMV983325:OMV983344 OWR983325:OWR983344 PGN983325:PGN983344 PQJ983325:PQJ983344 QAF983325:QAF983344 QKB983325:QKB983344 QTX983325:QTX983344 RDT983325:RDT983344 RNP983325:RNP983344 RXL983325:RXL983344 SHH983325:SHH983344 SRD983325:SRD983344 TAZ983325:TAZ983344 TKV983325:TKV983344 TUR983325:TUR983344 UEN983325:UEN983344 UOJ983325:UOJ983344 UYF983325:UYF983344 VIB983325:VIB983344 VRX983325:VRX983344 WBT983325:WBT983344 WLP983325:WLP983344 WVL983325:WVL983344 JH65821:JH65840 TD65821:TD65840 ACZ65821:ACZ65840 AMV65821:AMV65840 AWR65821:AWR65840 BGN65821:BGN65840 BQJ65821:BQJ65840 CAF65821:CAF65840 CKB65821:CKB65840 CTX65821:CTX65840 DDT65821:DDT65840 DNP65821:DNP65840 DXL65821:DXL65840 EHH65821:EHH65840 ERD65821:ERD65840 FAZ65821:FAZ65840 FKV65821:FKV65840 FUR65821:FUR65840 GEN65821:GEN65840 GOJ65821:GOJ65840 GYF65821:GYF65840 HIB65821:HIB65840 HRX65821:HRX65840 IBT65821:IBT65840 ILP65821:ILP65840 IVL65821:IVL65840 JFH65821:JFH65840 JPD65821:JPD65840 JYZ65821:JYZ65840 KIV65821:KIV65840 KSR65821:KSR65840 LCN65821:LCN65840 LMJ65821:LMJ65840 LWF65821:LWF65840 MGB65821:MGB65840 MPX65821:MPX65840 MZT65821:MZT65840 NJP65821:NJP65840 NTL65821:NTL65840 ODH65821:ODH65840 OND65821:OND65840 OWZ65821:OWZ65840 PGV65821:PGV65840 PQR65821:PQR65840 QAN65821:QAN65840 QKJ65821:QKJ65840 QUF65821:QUF65840 REB65821:REB65840 RNX65821:RNX65840 RXT65821:RXT65840 SHP65821:SHP65840 SRL65821:SRL65840 TBH65821:TBH65840 TLD65821:TLD65840 TUZ65821:TUZ65840 UEV65821:UEV65840 UOR65821:UOR65840 UYN65821:UYN65840 VIJ65821:VIJ65840 VSF65821:VSF65840 WCB65821:WCB65840 WLX65821:WLX65840 WVT65821:WVT65840 JH131357:JH131376 TD131357:TD131376 ACZ131357:ACZ131376 AMV131357:AMV131376 AWR131357:AWR131376 BGN131357:BGN131376 BQJ131357:BQJ131376 CAF131357:CAF131376 CKB131357:CKB131376 CTX131357:CTX131376 DDT131357:DDT131376 DNP131357:DNP131376 DXL131357:DXL131376 EHH131357:EHH131376 ERD131357:ERD131376 FAZ131357:FAZ131376 FKV131357:FKV131376 FUR131357:FUR131376 GEN131357:GEN131376 GOJ131357:GOJ131376 GYF131357:GYF131376 HIB131357:HIB131376 HRX131357:HRX131376 IBT131357:IBT131376 ILP131357:ILP131376 IVL131357:IVL131376 JFH131357:JFH131376 JPD131357:JPD131376 JYZ131357:JYZ131376 KIV131357:KIV131376 KSR131357:KSR131376 LCN131357:LCN131376 LMJ131357:LMJ131376 LWF131357:LWF131376 MGB131357:MGB131376 MPX131357:MPX131376 MZT131357:MZT131376 NJP131357:NJP131376 NTL131357:NTL131376 ODH131357:ODH131376 OND131357:OND131376 OWZ131357:OWZ131376 PGV131357:PGV131376 PQR131357:PQR131376 QAN131357:QAN131376 QKJ131357:QKJ131376 QUF131357:QUF131376 REB131357:REB131376 RNX131357:RNX131376 RXT131357:RXT131376 SHP131357:SHP131376 SRL131357:SRL131376 TBH131357:TBH131376 TLD131357:TLD131376 TUZ131357:TUZ131376 UEV131357:UEV131376 UOR131357:UOR131376 UYN131357:UYN131376 VIJ131357:VIJ131376 VSF131357:VSF131376 WCB131357:WCB131376 WLX131357:WLX131376 WVT131357:WVT131376 JH196893:JH196912 TD196893:TD196912 ACZ196893:ACZ196912 AMV196893:AMV196912 AWR196893:AWR196912 BGN196893:BGN196912 BQJ196893:BQJ196912 CAF196893:CAF196912 CKB196893:CKB196912 CTX196893:CTX196912 DDT196893:DDT196912 DNP196893:DNP196912 DXL196893:DXL196912 EHH196893:EHH196912 ERD196893:ERD196912 FAZ196893:FAZ196912 FKV196893:FKV196912 FUR196893:FUR196912 GEN196893:GEN196912 GOJ196893:GOJ196912 GYF196893:GYF196912 HIB196893:HIB196912 HRX196893:HRX196912 IBT196893:IBT196912 ILP196893:ILP196912 IVL196893:IVL196912 JFH196893:JFH196912 JPD196893:JPD196912 JYZ196893:JYZ196912 KIV196893:KIV196912 KSR196893:KSR196912 LCN196893:LCN196912 LMJ196893:LMJ196912 LWF196893:LWF196912 MGB196893:MGB196912 MPX196893:MPX196912 MZT196893:MZT196912 NJP196893:NJP196912 NTL196893:NTL196912 ODH196893:ODH196912 OND196893:OND196912 OWZ196893:OWZ196912 PGV196893:PGV196912 PQR196893:PQR196912 QAN196893:QAN196912 QKJ196893:QKJ196912 QUF196893:QUF196912 REB196893:REB196912 RNX196893:RNX196912 RXT196893:RXT196912 SHP196893:SHP196912 SRL196893:SRL196912 TBH196893:TBH196912 TLD196893:TLD196912 TUZ196893:TUZ196912 UEV196893:UEV196912 UOR196893:UOR196912 UYN196893:UYN196912 VIJ196893:VIJ196912 VSF196893:VSF196912 WCB196893:WCB196912 WLX196893:WLX196912 WVT196893:WVT196912 JH262429:JH262448 TD262429:TD262448 ACZ262429:ACZ262448 AMV262429:AMV262448 AWR262429:AWR262448 BGN262429:BGN262448 BQJ262429:BQJ262448 CAF262429:CAF262448 CKB262429:CKB262448 CTX262429:CTX262448 DDT262429:DDT262448 DNP262429:DNP262448 DXL262429:DXL262448 EHH262429:EHH262448 ERD262429:ERD262448 FAZ262429:FAZ262448 FKV262429:FKV262448 FUR262429:FUR262448 GEN262429:GEN262448 GOJ262429:GOJ262448 GYF262429:GYF262448 HIB262429:HIB262448 HRX262429:HRX262448 IBT262429:IBT262448 ILP262429:ILP262448 IVL262429:IVL262448 JFH262429:JFH262448 JPD262429:JPD262448 JYZ262429:JYZ262448 KIV262429:KIV262448 KSR262429:KSR262448 LCN262429:LCN262448 LMJ262429:LMJ262448 LWF262429:LWF262448 MGB262429:MGB262448 MPX262429:MPX262448 MZT262429:MZT262448 NJP262429:NJP262448 NTL262429:NTL262448 ODH262429:ODH262448 OND262429:OND262448 OWZ262429:OWZ262448 PGV262429:PGV262448 PQR262429:PQR262448 QAN262429:QAN262448 QKJ262429:QKJ262448 QUF262429:QUF262448 REB262429:REB262448 RNX262429:RNX262448 RXT262429:RXT262448 SHP262429:SHP262448 SRL262429:SRL262448 TBH262429:TBH262448 TLD262429:TLD262448 TUZ262429:TUZ262448 UEV262429:UEV262448 UOR262429:UOR262448 UYN262429:UYN262448 VIJ262429:VIJ262448 VSF262429:VSF262448 WCB262429:WCB262448 WLX262429:WLX262448 WVT262429:WVT262448 JH327965:JH327984 TD327965:TD327984 ACZ327965:ACZ327984 AMV327965:AMV327984 AWR327965:AWR327984 BGN327965:BGN327984 BQJ327965:BQJ327984 CAF327965:CAF327984 CKB327965:CKB327984 CTX327965:CTX327984 DDT327965:DDT327984 DNP327965:DNP327984 DXL327965:DXL327984 EHH327965:EHH327984 ERD327965:ERD327984 FAZ327965:FAZ327984 FKV327965:FKV327984 FUR327965:FUR327984 GEN327965:GEN327984 GOJ327965:GOJ327984 GYF327965:GYF327984 HIB327965:HIB327984 HRX327965:HRX327984 IBT327965:IBT327984 ILP327965:ILP327984 IVL327965:IVL327984 JFH327965:JFH327984 JPD327965:JPD327984 JYZ327965:JYZ327984 KIV327965:KIV327984 KSR327965:KSR327984 LCN327965:LCN327984 LMJ327965:LMJ327984 LWF327965:LWF327984 MGB327965:MGB327984 MPX327965:MPX327984 MZT327965:MZT327984 NJP327965:NJP327984 NTL327965:NTL327984 ODH327965:ODH327984 OND327965:OND327984 OWZ327965:OWZ327984 PGV327965:PGV327984 PQR327965:PQR327984 QAN327965:QAN327984 QKJ327965:QKJ327984 QUF327965:QUF327984 REB327965:REB327984 RNX327965:RNX327984 RXT327965:RXT327984 SHP327965:SHP327984 SRL327965:SRL327984 TBH327965:TBH327984 TLD327965:TLD327984 TUZ327965:TUZ327984 UEV327965:UEV327984 UOR327965:UOR327984 UYN327965:UYN327984 VIJ327965:VIJ327984 VSF327965:VSF327984 WCB327965:WCB327984 WLX327965:WLX327984 WVT327965:WVT327984 JH393501:JH393520 TD393501:TD393520 ACZ393501:ACZ393520 AMV393501:AMV393520 AWR393501:AWR393520 BGN393501:BGN393520 BQJ393501:BQJ393520 CAF393501:CAF393520 CKB393501:CKB393520 CTX393501:CTX393520 DDT393501:DDT393520 DNP393501:DNP393520 DXL393501:DXL393520 EHH393501:EHH393520 ERD393501:ERD393520 FAZ393501:FAZ393520 FKV393501:FKV393520 FUR393501:FUR393520 GEN393501:GEN393520 GOJ393501:GOJ393520 GYF393501:GYF393520 HIB393501:HIB393520 HRX393501:HRX393520 IBT393501:IBT393520 ILP393501:ILP393520 IVL393501:IVL393520 JFH393501:JFH393520 JPD393501:JPD393520 JYZ393501:JYZ393520 KIV393501:KIV393520 KSR393501:KSR393520 LCN393501:LCN393520 LMJ393501:LMJ393520 LWF393501:LWF393520 MGB393501:MGB393520 MPX393501:MPX393520 MZT393501:MZT393520 NJP393501:NJP393520 NTL393501:NTL393520 ODH393501:ODH393520 OND393501:OND393520 OWZ393501:OWZ393520 PGV393501:PGV393520 PQR393501:PQR393520 QAN393501:QAN393520 QKJ393501:QKJ393520 QUF393501:QUF393520 REB393501:REB393520 RNX393501:RNX393520 RXT393501:RXT393520 SHP393501:SHP393520 SRL393501:SRL393520 TBH393501:TBH393520 TLD393501:TLD393520 TUZ393501:TUZ393520 UEV393501:UEV393520 UOR393501:UOR393520 UYN393501:UYN393520 VIJ393501:VIJ393520 VSF393501:VSF393520 WCB393501:WCB393520 WLX393501:WLX393520 WVT393501:WVT393520 JH459037:JH459056 TD459037:TD459056 ACZ459037:ACZ459056 AMV459037:AMV459056 AWR459037:AWR459056 BGN459037:BGN459056 BQJ459037:BQJ459056 CAF459037:CAF459056 CKB459037:CKB459056 CTX459037:CTX459056 DDT459037:DDT459056 DNP459037:DNP459056 DXL459037:DXL459056 EHH459037:EHH459056 ERD459037:ERD459056 FAZ459037:FAZ459056 FKV459037:FKV459056 FUR459037:FUR459056 GEN459037:GEN459056 GOJ459037:GOJ459056 GYF459037:GYF459056 HIB459037:HIB459056 HRX459037:HRX459056 IBT459037:IBT459056 ILP459037:ILP459056 IVL459037:IVL459056 JFH459037:JFH459056 JPD459037:JPD459056 JYZ459037:JYZ459056 KIV459037:KIV459056 KSR459037:KSR459056 LCN459037:LCN459056 LMJ459037:LMJ459056 LWF459037:LWF459056 MGB459037:MGB459056 MPX459037:MPX459056 MZT459037:MZT459056 NJP459037:NJP459056 NTL459037:NTL459056 ODH459037:ODH459056 OND459037:OND459056 OWZ459037:OWZ459056 PGV459037:PGV459056 PQR459037:PQR459056 QAN459037:QAN459056 QKJ459037:QKJ459056 QUF459037:QUF459056 REB459037:REB459056 RNX459037:RNX459056 RXT459037:RXT459056 SHP459037:SHP459056 SRL459037:SRL459056 TBH459037:TBH459056 TLD459037:TLD459056 TUZ459037:TUZ459056 UEV459037:UEV459056 UOR459037:UOR459056 UYN459037:UYN459056 VIJ459037:VIJ459056 VSF459037:VSF459056 WCB459037:WCB459056 WLX459037:WLX459056 WVT459037:WVT459056 JH524573:JH524592 TD524573:TD524592 ACZ524573:ACZ524592 AMV524573:AMV524592 AWR524573:AWR524592 BGN524573:BGN524592 BQJ524573:BQJ524592 CAF524573:CAF524592 CKB524573:CKB524592 CTX524573:CTX524592 DDT524573:DDT524592 DNP524573:DNP524592 DXL524573:DXL524592 EHH524573:EHH524592 ERD524573:ERD524592 FAZ524573:FAZ524592 FKV524573:FKV524592 FUR524573:FUR524592 GEN524573:GEN524592 GOJ524573:GOJ524592 GYF524573:GYF524592 HIB524573:HIB524592 HRX524573:HRX524592 IBT524573:IBT524592 ILP524573:ILP524592 IVL524573:IVL524592 JFH524573:JFH524592 JPD524573:JPD524592 JYZ524573:JYZ524592 KIV524573:KIV524592 KSR524573:KSR524592 LCN524573:LCN524592 LMJ524573:LMJ524592 LWF524573:LWF524592 MGB524573:MGB524592 MPX524573:MPX524592 MZT524573:MZT524592 NJP524573:NJP524592 NTL524573:NTL524592 ODH524573:ODH524592 OND524573:OND524592 OWZ524573:OWZ524592 PGV524573:PGV524592 PQR524573:PQR524592 QAN524573:QAN524592 QKJ524573:QKJ524592 QUF524573:QUF524592 REB524573:REB524592 RNX524573:RNX524592 RXT524573:RXT524592 SHP524573:SHP524592 SRL524573:SRL524592 TBH524573:TBH524592 TLD524573:TLD524592 TUZ524573:TUZ524592 UEV524573:UEV524592 UOR524573:UOR524592 UYN524573:UYN524592 VIJ524573:VIJ524592 VSF524573:VSF524592 WCB524573:WCB524592 WLX524573:WLX524592 WVT524573:WVT524592 JH590109:JH590128 TD590109:TD590128 ACZ590109:ACZ590128 AMV590109:AMV590128 AWR590109:AWR590128 BGN590109:BGN590128 BQJ590109:BQJ590128 CAF590109:CAF590128 CKB590109:CKB590128 CTX590109:CTX590128 DDT590109:DDT590128 DNP590109:DNP590128 DXL590109:DXL590128 EHH590109:EHH590128 ERD590109:ERD590128 FAZ590109:FAZ590128 FKV590109:FKV590128 FUR590109:FUR590128 GEN590109:GEN590128 GOJ590109:GOJ590128 GYF590109:GYF590128 HIB590109:HIB590128 HRX590109:HRX590128 IBT590109:IBT590128 ILP590109:ILP590128 IVL590109:IVL590128 JFH590109:JFH590128 JPD590109:JPD590128 JYZ590109:JYZ590128 KIV590109:KIV590128 KSR590109:KSR590128 LCN590109:LCN590128 LMJ590109:LMJ590128 LWF590109:LWF590128 MGB590109:MGB590128 MPX590109:MPX590128 MZT590109:MZT590128 NJP590109:NJP590128 NTL590109:NTL590128 ODH590109:ODH590128 OND590109:OND590128 OWZ590109:OWZ590128 PGV590109:PGV590128 PQR590109:PQR590128 QAN590109:QAN590128 QKJ590109:QKJ590128 QUF590109:QUF590128 REB590109:REB590128 RNX590109:RNX590128 RXT590109:RXT590128 SHP590109:SHP590128 SRL590109:SRL590128 TBH590109:TBH590128 TLD590109:TLD590128 TUZ590109:TUZ590128 UEV590109:UEV590128 UOR590109:UOR590128 UYN590109:UYN590128 VIJ590109:VIJ590128 VSF590109:VSF590128 WCB590109:WCB590128 WLX590109:WLX590128 WVT590109:WVT590128 JH655645:JH655664 TD655645:TD655664 ACZ655645:ACZ655664 AMV655645:AMV655664 AWR655645:AWR655664 BGN655645:BGN655664 BQJ655645:BQJ655664 CAF655645:CAF655664 CKB655645:CKB655664 CTX655645:CTX655664 DDT655645:DDT655664 DNP655645:DNP655664 DXL655645:DXL655664 EHH655645:EHH655664 ERD655645:ERD655664 FAZ655645:FAZ655664 FKV655645:FKV655664 FUR655645:FUR655664 GEN655645:GEN655664 GOJ655645:GOJ655664 GYF655645:GYF655664 HIB655645:HIB655664 HRX655645:HRX655664 IBT655645:IBT655664 ILP655645:ILP655664 IVL655645:IVL655664 JFH655645:JFH655664 JPD655645:JPD655664 JYZ655645:JYZ655664 KIV655645:KIV655664 KSR655645:KSR655664 LCN655645:LCN655664 LMJ655645:LMJ655664 LWF655645:LWF655664 MGB655645:MGB655664 MPX655645:MPX655664 MZT655645:MZT655664 NJP655645:NJP655664 NTL655645:NTL655664 ODH655645:ODH655664 OND655645:OND655664 OWZ655645:OWZ655664 PGV655645:PGV655664 PQR655645:PQR655664 QAN655645:QAN655664 QKJ655645:QKJ655664 QUF655645:QUF655664 REB655645:REB655664 RNX655645:RNX655664 RXT655645:RXT655664 SHP655645:SHP655664 SRL655645:SRL655664 TBH655645:TBH655664 TLD655645:TLD655664 TUZ655645:TUZ655664 UEV655645:UEV655664 UOR655645:UOR655664 UYN655645:UYN655664 VIJ655645:VIJ655664 VSF655645:VSF655664 WCB655645:WCB655664 WLX655645:WLX655664 WVT655645:WVT655664 JH721181:JH721200 TD721181:TD721200 ACZ721181:ACZ721200 AMV721181:AMV721200 AWR721181:AWR721200 BGN721181:BGN721200 BQJ721181:BQJ721200 CAF721181:CAF721200 CKB721181:CKB721200 CTX721181:CTX721200 DDT721181:DDT721200 DNP721181:DNP721200 DXL721181:DXL721200 EHH721181:EHH721200 ERD721181:ERD721200 FAZ721181:FAZ721200 FKV721181:FKV721200 FUR721181:FUR721200 GEN721181:GEN721200 GOJ721181:GOJ721200 GYF721181:GYF721200 HIB721181:HIB721200 HRX721181:HRX721200 IBT721181:IBT721200 ILP721181:ILP721200 IVL721181:IVL721200 JFH721181:JFH721200 JPD721181:JPD721200 JYZ721181:JYZ721200 KIV721181:KIV721200 KSR721181:KSR721200 LCN721181:LCN721200 LMJ721181:LMJ721200 LWF721181:LWF721200 MGB721181:MGB721200 MPX721181:MPX721200 MZT721181:MZT721200 NJP721181:NJP721200 NTL721181:NTL721200 ODH721181:ODH721200 OND721181:OND721200 OWZ721181:OWZ721200 PGV721181:PGV721200 PQR721181:PQR721200 QAN721181:QAN721200 QKJ721181:QKJ721200 QUF721181:QUF721200 REB721181:REB721200 RNX721181:RNX721200 RXT721181:RXT721200 SHP721181:SHP721200 SRL721181:SRL721200 TBH721181:TBH721200 TLD721181:TLD721200 TUZ721181:TUZ721200 UEV721181:UEV721200 UOR721181:UOR721200 UYN721181:UYN721200 VIJ721181:VIJ721200 VSF721181:VSF721200 WCB721181:WCB721200 WLX721181:WLX721200 WVT721181:WVT721200 JH786717:JH786736 TD786717:TD786736 ACZ786717:ACZ786736 AMV786717:AMV786736 AWR786717:AWR786736 BGN786717:BGN786736 BQJ786717:BQJ786736 CAF786717:CAF786736 CKB786717:CKB786736 CTX786717:CTX786736 DDT786717:DDT786736 DNP786717:DNP786736 DXL786717:DXL786736 EHH786717:EHH786736 ERD786717:ERD786736 FAZ786717:FAZ786736 FKV786717:FKV786736 FUR786717:FUR786736 GEN786717:GEN786736 GOJ786717:GOJ786736 GYF786717:GYF786736 HIB786717:HIB786736 HRX786717:HRX786736 IBT786717:IBT786736 ILP786717:ILP786736 IVL786717:IVL786736 JFH786717:JFH786736 JPD786717:JPD786736 JYZ786717:JYZ786736 KIV786717:KIV786736 KSR786717:KSR786736 LCN786717:LCN786736 LMJ786717:LMJ786736 LWF786717:LWF786736 MGB786717:MGB786736 MPX786717:MPX786736 MZT786717:MZT786736 NJP786717:NJP786736 NTL786717:NTL786736 ODH786717:ODH786736 OND786717:OND786736 OWZ786717:OWZ786736 PGV786717:PGV786736 PQR786717:PQR786736 QAN786717:QAN786736 QKJ786717:QKJ786736 QUF786717:QUF786736 REB786717:REB786736 RNX786717:RNX786736 RXT786717:RXT786736 SHP786717:SHP786736 SRL786717:SRL786736 TBH786717:TBH786736 TLD786717:TLD786736 TUZ786717:TUZ786736 UEV786717:UEV786736 UOR786717:UOR786736 UYN786717:UYN786736 VIJ786717:VIJ786736 VSF786717:VSF786736 WCB786717:WCB786736 WLX786717:WLX786736 WVT786717:WVT786736 JH852253:JH852272 TD852253:TD852272 ACZ852253:ACZ852272 AMV852253:AMV852272 AWR852253:AWR852272 BGN852253:BGN852272 BQJ852253:BQJ852272 CAF852253:CAF852272 CKB852253:CKB852272 CTX852253:CTX852272 DDT852253:DDT852272 DNP852253:DNP852272 DXL852253:DXL852272 EHH852253:EHH852272 ERD852253:ERD852272 FAZ852253:FAZ852272 FKV852253:FKV852272 FUR852253:FUR852272 GEN852253:GEN852272 GOJ852253:GOJ852272 GYF852253:GYF852272 HIB852253:HIB852272 HRX852253:HRX852272 IBT852253:IBT852272 ILP852253:ILP852272 IVL852253:IVL852272 JFH852253:JFH852272 JPD852253:JPD852272 JYZ852253:JYZ852272 KIV852253:KIV852272 KSR852253:KSR852272 LCN852253:LCN852272 LMJ852253:LMJ852272 LWF852253:LWF852272 MGB852253:MGB852272 MPX852253:MPX852272 MZT852253:MZT852272 NJP852253:NJP852272 NTL852253:NTL852272 ODH852253:ODH852272 OND852253:OND852272 OWZ852253:OWZ852272 PGV852253:PGV852272 PQR852253:PQR852272 QAN852253:QAN852272 QKJ852253:QKJ852272 QUF852253:QUF852272 REB852253:REB852272 RNX852253:RNX852272 RXT852253:RXT852272 SHP852253:SHP852272 SRL852253:SRL852272 TBH852253:TBH852272 TLD852253:TLD852272 TUZ852253:TUZ852272 UEV852253:UEV852272 UOR852253:UOR852272 UYN852253:UYN852272 VIJ852253:VIJ852272 VSF852253:VSF852272 WCB852253:WCB852272 WLX852253:WLX852272 WVT852253:WVT852272 JH917789:JH917808 TD917789:TD917808 ACZ917789:ACZ917808 AMV917789:AMV917808 AWR917789:AWR917808 BGN917789:BGN917808 BQJ917789:BQJ917808 CAF917789:CAF917808 CKB917789:CKB917808 CTX917789:CTX917808 DDT917789:DDT917808 DNP917789:DNP917808 DXL917789:DXL917808 EHH917789:EHH917808 ERD917789:ERD917808 FAZ917789:FAZ917808 FKV917789:FKV917808 FUR917789:FUR917808 GEN917789:GEN917808 GOJ917789:GOJ917808 GYF917789:GYF917808 HIB917789:HIB917808 HRX917789:HRX917808 IBT917789:IBT917808 ILP917789:ILP917808 IVL917789:IVL917808 JFH917789:JFH917808 JPD917789:JPD917808 JYZ917789:JYZ917808 KIV917789:KIV917808 KSR917789:KSR917808 LCN917789:LCN917808 LMJ917789:LMJ917808 LWF917789:LWF917808 MGB917789:MGB917808 MPX917789:MPX917808 MZT917789:MZT917808 NJP917789:NJP917808 NTL917789:NTL917808 ODH917789:ODH917808 OND917789:OND917808 OWZ917789:OWZ917808 PGV917789:PGV917808 PQR917789:PQR917808 QAN917789:QAN917808 QKJ917789:QKJ917808 QUF917789:QUF917808 REB917789:REB917808 RNX917789:RNX917808 RXT917789:RXT917808 SHP917789:SHP917808 SRL917789:SRL917808 TBH917789:TBH917808 TLD917789:TLD917808 TUZ917789:TUZ917808 UEV917789:UEV917808 UOR917789:UOR917808 UYN917789:UYN917808 VIJ917789:VIJ917808 VSF917789:VSF917808 WCB917789:WCB917808 WLX917789:WLX917808 WVT917789:WVT917808 JH983325:JH983344 TD983325:TD983344 ACZ983325:ACZ983344 AMV983325:AMV983344 AWR983325:AWR983344 BGN983325:BGN983344 BQJ983325:BQJ983344 CAF983325:CAF983344 CKB983325:CKB983344 CTX983325:CTX983344 DDT983325:DDT983344 DNP983325:DNP983344 DXL983325:DXL983344 EHH983325:EHH983344 ERD983325:ERD983344 FAZ983325:FAZ983344 FKV983325:FKV983344 FUR983325:FUR983344 GEN983325:GEN983344 GOJ983325:GOJ983344 GYF983325:GYF983344 HIB983325:HIB983344 HRX983325:HRX983344 IBT983325:IBT983344 ILP983325:ILP983344 IVL983325:IVL983344 JFH983325:JFH983344 JPD983325:JPD983344 JYZ983325:JYZ983344 KIV983325:KIV983344 KSR983325:KSR983344 LCN983325:LCN983344 LMJ983325:LMJ983344 LWF983325:LWF983344 MGB983325:MGB983344 MPX983325:MPX983344 MZT983325:MZT983344 NJP983325:NJP983344 NTL983325:NTL983344 ODH983325:ODH983344 OND983325:OND983344 OWZ983325:OWZ983344 PGV983325:PGV983344 PQR983325:PQR983344 QAN983325:QAN983344 QKJ983325:QKJ983344 QUF983325:QUF983344 REB983325:REB983344 RNX983325:RNX983344 RXT983325:RXT983344 SHP983325:SHP983344 SRL983325:SRL983344 TBH983325:TBH983344 TLD983325:TLD983344 TUZ983325:TUZ983344 UEV983325:UEV983344 UOR983325:UOR983344 UYN983325:UYN983344 VIJ983325:VIJ983344 VSF983325:VSF983344 WCB983325:WCB983344 WLX983325:WLX983344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159:P328 SX35:SX328 ACT35:ACT328 AMP35:AMP328 AWL35:AWL328 BGH35:BGH328 BQD35:BQD328 BZZ35:BZZ328 CJV35:CJV328 CTR35:CTR328 DDN35:DDN328 DNJ35:DNJ328 DXF35:DXF328 EHB35:EHB328 EQX35:EQX328 FAT35:FAT328 FKP35:FKP328 FUL35:FUL328 GEH35:GEH328 GOD35:GOD328 GXZ35:GXZ328 HHV35:HHV328 HRR35:HRR328 IBN35:IBN328 ILJ35:ILJ328 IVF35:IVF328 JFB35:JFB328 JOX35:JOX328 JYT35:JYT328 KIP35:KIP328 KSL35:KSL328 LCH35:LCH328 LMD35:LMD328 LVZ35:LVZ328 MFV35:MFV328 MPR35:MPR328 MZN35:MZN328 NJJ35:NJJ328 NTF35:NTF328 ODB35:ODB328 OMX35:OMX328 OWT35:OWT328 PGP35:PGP328 PQL35:PQL328 QAH35:QAH328 QKD35:QKD328 QTZ35:QTZ328 RDV35:RDV328 RNR35:RNR328 RXN35:RXN328 SHJ35:SHJ328 SRF35:SRF328 TBB35:TBB328 TKX35:TKX328 TUT35:TUT328 UEP35:UEP328 UOL35:UOL328 UYH35:UYH328 VID35:VID328 VRZ35:VRZ328 WBV35:WBV328 WLR35:WLR328 WVN35:WVN328 JE35:JE328 TA35:TA328 ACW35:ACW328 AMS35:AMS328 AWO35:AWO328 BGK35:BGK328 BQG35:BQG328 CAC35:CAC328 CJY35:CJY328 CTU35:CTU328 DDQ35:DDQ328 DNM35:DNM328 DXI35:DXI328 EHE35:EHE328 ERA35:ERA328 FAW35:FAW328 FKS35:FKS328 FUO35:FUO328 GEK35:GEK328 GOG35:GOG328 GYC35:GYC328 HHY35:HHY328 HRU35:HRU328 IBQ35:IBQ328 ILM35:ILM328 IVI35:IVI328 JFE35:JFE328 JPA35:JPA328 JYW35:JYW328 KIS35:KIS328 KSO35:KSO328 LCK35:LCK328 LMG35:LMG328 LWC35:LWC328 MFY35:MFY328 MPU35:MPU328 MZQ35:MZQ328 NJM35:NJM328 NTI35:NTI328 ODE35:ODE328 ONA35:ONA328 OWW35:OWW328 PGS35:PGS328 PQO35:PQO328 QAK35:QAK328 QKG35:QKG328 QUC35:QUC328 RDY35:RDY328 RNU35:RNU328 RXQ35:RXQ328 SHM35:SHM328 SRI35:SRI328 TBE35:TBE328 TLA35:TLA328 TUW35:TUW328 UES35:UES328 UOO35:UOO328 UYK35:UYK328 VIG35:VIG328 VSC35:VSC328 WBY35:WBY328 WLU35:WLU328 WVQ35:WVQ328 IZ35:IZ328 SV35:SV328 ACR35:ACR328 AMN35:AMN328 AWJ35:AWJ328 BGF35:BGF328 BQB35:BQB328 BZX35:BZX328 CJT35:CJT328 CTP35:CTP328 DDL35:DDL328 DNH35:DNH328 DXD35:DXD328 EGZ35:EGZ328 EQV35:EQV328 FAR35:FAR328 FKN35:FKN328 FUJ35:FUJ328 GEF35:GEF328 GOB35:GOB328 GXX35:GXX328 HHT35:HHT328 HRP35:HRP328 IBL35:IBL328 ILH35:ILH328 IVD35:IVD328 JEZ35:JEZ328 JOV35:JOV328 JYR35:JYR328 KIN35:KIN328 KSJ35:KSJ328 LCF35:LCF328 LMB35:LMB328 LVX35:LVX328 MFT35:MFT328 MPP35:MPP328 MZL35:MZL328 NJH35:NJH328 NTD35:NTD328 OCZ35:OCZ328 OMV35:OMV328 OWR35:OWR328 PGN35:PGN328 PQJ35:PQJ328 QAF35:QAF328 QKB35:QKB328 QTX35:QTX328 RDT35:RDT328 RNP35:RNP328 RXL35:RXL328 SHH35:SHH328 SRD35:SRD328 TAZ35:TAZ328 TKV35:TKV328 TUR35:TUR328 UEN35:UEN328 UOJ35:UOJ328 UYF35:UYF328 VIB35:VIB328 VRX35:VRX328 WBT35:WBT328 WLP35:WLP328 WVL35:WVL328 JH35:JH328 TD35:TD328 ACZ35:ACZ328 AMV35:AMV328 AWR35:AWR328 BGN35:BGN328 BQJ35:BQJ328 CAF35:CAF328 CKB35:CKB328 CTX35:CTX328 DDT35:DDT328 DNP35:DNP328 DXL35:DXL328 EHH35:EHH328 ERD35:ERD328 FAZ35:FAZ328 FKV35:FKV328 FUR35:FUR328 GEN35:GEN328 GOJ35:GOJ328 GYF35:GYF328 HIB35:HIB328 HRX35:HRX328 IBT35:IBT328 ILP35:ILP328 IVL35:IVL328 JFH35:JFH328 JPD35:JPD328 JYZ35:JYZ328 KIV35:KIV328 KSR35:KSR328 LCN35:LCN328 LMJ35:LMJ328 LWF35:LWF328 MGB35:MGB328 MPX35:MPX328 MZT35:MZT328 NJP35:NJP328 NTL35:NTL328 ODH35:ODH328 OND35:OND328 OWZ35:OWZ328 PGV35:PGV328 PQR35:PQR328 QAN35:QAN328 QKJ35:QKJ328 QUF35:QUF328 REB35:REB328 RNX35:RNX328 RXT35:RXT328 SHP35:SHP328 SRL35:SRL328 TBH35:TBH328 TLD35:TLD328 TUZ35:TUZ328 UEV35:UEV328 UOR35:UOR328 UYN35:UYN328 VIJ35:VIJ328 VSF35:VSF328 WCB35:WCB328 WLX35:WLX328 WVT35:WVT328 JB35:JB328 N14:N328 P70:P155" xr:uid="{2A8380C4-E72C-4E87-899B-DD3966EAACEA}">
      <formula1>"$/GJ/Day, $/GJ"</formula1>
    </dataValidation>
    <dataValidation type="list" allowBlank="1" showInputMessage="1" showErrorMessage="1" sqref="WVB983325:WVB983344 D65821:D65840 IP65821:IP65840 SL65821:SL65840 ACH65821:ACH65840 AMD65821:AMD65840 AVZ65821:AVZ65840 BFV65821:BFV65840 BPR65821:BPR65840 BZN65821:BZN65840 CJJ65821:CJJ65840 CTF65821:CTF65840 DDB65821:DDB65840 DMX65821:DMX65840 DWT65821:DWT65840 EGP65821:EGP65840 EQL65821:EQL65840 FAH65821:FAH65840 FKD65821:FKD65840 FTZ65821:FTZ65840 GDV65821:GDV65840 GNR65821:GNR65840 GXN65821:GXN65840 HHJ65821:HHJ65840 HRF65821:HRF65840 IBB65821:IBB65840 IKX65821:IKX65840 IUT65821:IUT65840 JEP65821:JEP65840 JOL65821:JOL65840 JYH65821:JYH65840 KID65821:KID65840 KRZ65821:KRZ65840 LBV65821:LBV65840 LLR65821:LLR65840 LVN65821:LVN65840 MFJ65821:MFJ65840 MPF65821:MPF65840 MZB65821:MZB65840 NIX65821:NIX65840 NST65821:NST65840 OCP65821:OCP65840 OML65821:OML65840 OWH65821:OWH65840 PGD65821:PGD65840 PPZ65821:PPZ65840 PZV65821:PZV65840 QJR65821:QJR65840 QTN65821:QTN65840 RDJ65821:RDJ65840 RNF65821:RNF65840 RXB65821:RXB65840 SGX65821:SGX65840 SQT65821:SQT65840 TAP65821:TAP65840 TKL65821:TKL65840 TUH65821:TUH65840 UED65821:UED65840 UNZ65821:UNZ65840 UXV65821:UXV65840 VHR65821:VHR65840 VRN65821:VRN65840 WBJ65821:WBJ65840 WLF65821:WLF65840 WVB65821:WVB65840 D131357:D131376 IP131357:IP131376 SL131357:SL131376 ACH131357:ACH131376 AMD131357:AMD131376 AVZ131357:AVZ131376 BFV131357:BFV131376 BPR131357:BPR131376 BZN131357:BZN131376 CJJ131357:CJJ131376 CTF131357:CTF131376 DDB131357:DDB131376 DMX131357:DMX131376 DWT131357:DWT131376 EGP131357:EGP131376 EQL131357:EQL131376 FAH131357:FAH131376 FKD131357:FKD131376 FTZ131357:FTZ131376 GDV131357:GDV131376 GNR131357:GNR131376 GXN131357:GXN131376 HHJ131357:HHJ131376 HRF131357:HRF131376 IBB131357:IBB131376 IKX131357:IKX131376 IUT131357:IUT131376 JEP131357:JEP131376 JOL131357:JOL131376 JYH131357:JYH131376 KID131357:KID131376 KRZ131357:KRZ131376 LBV131357:LBV131376 LLR131357:LLR131376 LVN131357:LVN131376 MFJ131357:MFJ131376 MPF131357:MPF131376 MZB131357:MZB131376 NIX131357:NIX131376 NST131357:NST131376 OCP131357:OCP131376 OML131357:OML131376 OWH131357:OWH131376 PGD131357:PGD131376 PPZ131357:PPZ131376 PZV131357:PZV131376 QJR131357:QJR131376 QTN131357:QTN131376 RDJ131357:RDJ131376 RNF131357:RNF131376 RXB131357:RXB131376 SGX131357:SGX131376 SQT131357:SQT131376 TAP131357:TAP131376 TKL131357:TKL131376 TUH131357:TUH131376 UED131357:UED131376 UNZ131357:UNZ131376 UXV131357:UXV131376 VHR131357:VHR131376 VRN131357:VRN131376 WBJ131357:WBJ131376 WLF131357:WLF131376 WVB131357:WVB131376 D196893:D196912 IP196893:IP196912 SL196893:SL196912 ACH196893:ACH196912 AMD196893:AMD196912 AVZ196893:AVZ196912 BFV196893:BFV196912 BPR196893:BPR196912 BZN196893:BZN196912 CJJ196893:CJJ196912 CTF196893:CTF196912 DDB196893:DDB196912 DMX196893:DMX196912 DWT196893:DWT196912 EGP196893:EGP196912 EQL196893:EQL196912 FAH196893:FAH196912 FKD196893:FKD196912 FTZ196893:FTZ196912 GDV196893:GDV196912 GNR196893:GNR196912 GXN196893:GXN196912 HHJ196893:HHJ196912 HRF196893:HRF196912 IBB196893:IBB196912 IKX196893:IKX196912 IUT196893:IUT196912 JEP196893:JEP196912 JOL196893:JOL196912 JYH196893:JYH196912 KID196893:KID196912 KRZ196893:KRZ196912 LBV196893:LBV196912 LLR196893:LLR196912 LVN196893:LVN196912 MFJ196893:MFJ196912 MPF196893:MPF196912 MZB196893:MZB196912 NIX196893:NIX196912 NST196893:NST196912 OCP196893:OCP196912 OML196893:OML196912 OWH196893:OWH196912 PGD196893:PGD196912 PPZ196893:PPZ196912 PZV196893:PZV196912 QJR196893:QJR196912 QTN196893:QTN196912 RDJ196893:RDJ196912 RNF196893:RNF196912 RXB196893:RXB196912 SGX196893:SGX196912 SQT196893:SQT196912 TAP196893:TAP196912 TKL196893:TKL196912 TUH196893:TUH196912 UED196893:UED196912 UNZ196893:UNZ196912 UXV196893:UXV196912 VHR196893:VHR196912 VRN196893:VRN196912 WBJ196893:WBJ196912 WLF196893:WLF196912 WVB196893:WVB196912 D262429:D262448 IP262429:IP262448 SL262429:SL262448 ACH262429:ACH262448 AMD262429:AMD262448 AVZ262429:AVZ262448 BFV262429:BFV262448 BPR262429:BPR262448 BZN262429:BZN262448 CJJ262429:CJJ262448 CTF262429:CTF262448 DDB262429:DDB262448 DMX262429:DMX262448 DWT262429:DWT262448 EGP262429:EGP262448 EQL262429:EQL262448 FAH262429:FAH262448 FKD262429:FKD262448 FTZ262429:FTZ262448 GDV262429:GDV262448 GNR262429:GNR262448 GXN262429:GXN262448 HHJ262429:HHJ262448 HRF262429:HRF262448 IBB262429:IBB262448 IKX262429:IKX262448 IUT262429:IUT262448 JEP262429:JEP262448 JOL262429:JOL262448 JYH262429:JYH262448 KID262429:KID262448 KRZ262429:KRZ262448 LBV262429:LBV262448 LLR262429:LLR262448 LVN262429:LVN262448 MFJ262429:MFJ262448 MPF262429:MPF262448 MZB262429:MZB262448 NIX262429:NIX262448 NST262429:NST262448 OCP262429:OCP262448 OML262429:OML262448 OWH262429:OWH262448 PGD262429:PGD262448 PPZ262429:PPZ262448 PZV262429:PZV262448 QJR262429:QJR262448 QTN262429:QTN262448 RDJ262429:RDJ262448 RNF262429:RNF262448 RXB262429:RXB262448 SGX262429:SGX262448 SQT262429:SQT262448 TAP262429:TAP262448 TKL262429:TKL262448 TUH262429:TUH262448 UED262429:UED262448 UNZ262429:UNZ262448 UXV262429:UXV262448 VHR262429:VHR262448 VRN262429:VRN262448 WBJ262429:WBJ262448 WLF262429:WLF262448 WVB262429:WVB262448 D327965:D327984 IP327965:IP327984 SL327965:SL327984 ACH327965:ACH327984 AMD327965:AMD327984 AVZ327965:AVZ327984 BFV327965:BFV327984 BPR327965:BPR327984 BZN327965:BZN327984 CJJ327965:CJJ327984 CTF327965:CTF327984 DDB327965:DDB327984 DMX327965:DMX327984 DWT327965:DWT327984 EGP327965:EGP327984 EQL327965:EQL327984 FAH327965:FAH327984 FKD327965:FKD327984 FTZ327965:FTZ327984 GDV327965:GDV327984 GNR327965:GNR327984 GXN327965:GXN327984 HHJ327965:HHJ327984 HRF327965:HRF327984 IBB327965:IBB327984 IKX327965:IKX327984 IUT327965:IUT327984 JEP327965:JEP327984 JOL327965:JOL327984 JYH327965:JYH327984 KID327965:KID327984 KRZ327965:KRZ327984 LBV327965:LBV327984 LLR327965:LLR327984 LVN327965:LVN327984 MFJ327965:MFJ327984 MPF327965:MPF327984 MZB327965:MZB327984 NIX327965:NIX327984 NST327965:NST327984 OCP327965:OCP327984 OML327965:OML327984 OWH327965:OWH327984 PGD327965:PGD327984 PPZ327965:PPZ327984 PZV327965:PZV327984 QJR327965:QJR327984 QTN327965:QTN327984 RDJ327965:RDJ327984 RNF327965:RNF327984 RXB327965:RXB327984 SGX327965:SGX327984 SQT327965:SQT327984 TAP327965:TAP327984 TKL327965:TKL327984 TUH327965:TUH327984 UED327965:UED327984 UNZ327965:UNZ327984 UXV327965:UXV327984 VHR327965:VHR327984 VRN327965:VRN327984 WBJ327965:WBJ327984 WLF327965:WLF327984 WVB327965:WVB327984 D393501:D393520 IP393501:IP393520 SL393501:SL393520 ACH393501:ACH393520 AMD393501:AMD393520 AVZ393501:AVZ393520 BFV393501:BFV393520 BPR393501:BPR393520 BZN393501:BZN393520 CJJ393501:CJJ393520 CTF393501:CTF393520 DDB393501:DDB393520 DMX393501:DMX393520 DWT393501:DWT393520 EGP393501:EGP393520 EQL393501:EQL393520 FAH393501:FAH393520 FKD393501:FKD393520 FTZ393501:FTZ393520 GDV393501:GDV393520 GNR393501:GNR393520 GXN393501:GXN393520 HHJ393501:HHJ393520 HRF393501:HRF393520 IBB393501:IBB393520 IKX393501:IKX393520 IUT393501:IUT393520 JEP393501:JEP393520 JOL393501:JOL393520 JYH393501:JYH393520 KID393501:KID393520 KRZ393501:KRZ393520 LBV393501:LBV393520 LLR393501:LLR393520 LVN393501:LVN393520 MFJ393501:MFJ393520 MPF393501:MPF393520 MZB393501:MZB393520 NIX393501:NIX393520 NST393501:NST393520 OCP393501:OCP393520 OML393501:OML393520 OWH393501:OWH393520 PGD393501:PGD393520 PPZ393501:PPZ393520 PZV393501:PZV393520 QJR393501:QJR393520 QTN393501:QTN393520 RDJ393501:RDJ393520 RNF393501:RNF393520 RXB393501:RXB393520 SGX393501:SGX393520 SQT393501:SQT393520 TAP393501:TAP393520 TKL393501:TKL393520 TUH393501:TUH393520 UED393501:UED393520 UNZ393501:UNZ393520 UXV393501:UXV393520 VHR393501:VHR393520 VRN393501:VRN393520 WBJ393501:WBJ393520 WLF393501:WLF393520 WVB393501:WVB393520 D459037:D459056 IP459037:IP459056 SL459037:SL459056 ACH459037:ACH459056 AMD459037:AMD459056 AVZ459037:AVZ459056 BFV459037:BFV459056 BPR459037:BPR459056 BZN459037:BZN459056 CJJ459037:CJJ459056 CTF459037:CTF459056 DDB459037:DDB459056 DMX459037:DMX459056 DWT459037:DWT459056 EGP459037:EGP459056 EQL459037:EQL459056 FAH459037:FAH459056 FKD459037:FKD459056 FTZ459037:FTZ459056 GDV459037:GDV459056 GNR459037:GNR459056 GXN459037:GXN459056 HHJ459037:HHJ459056 HRF459037:HRF459056 IBB459037:IBB459056 IKX459037:IKX459056 IUT459037:IUT459056 JEP459037:JEP459056 JOL459037:JOL459056 JYH459037:JYH459056 KID459037:KID459056 KRZ459037:KRZ459056 LBV459037:LBV459056 LLR459037:LLR459056 LVN459037:LVN459056 MFJ459037:MFJ459056 MPF459037:MPF459056 MZB459037:MZB459056 NIX459037:NIX459056 NST459037:NST459056 OCP459037:OCP459056 OML459037:OML459056 OWH459037:OWH459056 PGD459037:PGD459056 PPZ459037:PPZ459056 PZV459037:PZV459056 QJR459037:QJR459056 QTN459037:QTN459056 RDJ459037:RDJ459056 RNF459037:RNF459056 RXB459037:RXB459056 SGX459037:SGX459056 SQT459037:SQT459056 TAP459037:TAP459056 TKL459037:TKL459056 TUH459037:TUH459056 UED459037:UED459056 UNZ459037:UNZ459056 UXV459037:UXV459056 VHR459037:VHR459056 VRN459037:VRN459056 WBJ459037:WBJ459056 WLF459037:WLF459056 WVB459037:WVB459056 D524573:D524592 IP524573:IP524592 SL524573:SL524592 ACH524573:ACH524592 AMD524573:AMD524592 AVZ524573:AVZ524592 BFV524573:BFV524592 BPR524573:BPR524592 BZN524573:BZN524592 CJJ524573:CJJ524592 CTF524573:CTF524592 DDB524573:DDB524592 DMX524573:DMX524592 DWT524573:DWT524592 EGP524573:EGP524592 EQL524573:EQL524592 FAH524573:FAH524592 FKD524573:FKD524592 FTZ524573:FTZ524592 GDV524573:GDV524592 GNR524573:GNR524592 GXN524573:GXN524592 HHJ524573:HHJ524592 HRF524573:HRF524592 IBB524573:IBB524592 IKX524573:IKX524592 IUT524573:IUT524592 JEP524573:JEP524592 JOL524573:JOL524592 JYH524573:JYH524592 KID524573:KID524592 KRZ524573:KRZ524592 LBV524573:LBV524592 LLR524573:LLR524592 LVN524573:LVN524592 MFJ524573:MFJ524592 MPF524573:MPF524592 MZB524573:MZB524592 NIX524573:NIX524592 NST524573:NST524592 OCP524573:OCP524592 OML524573:OML524592 OWH524573:OWH524592 PGD524573:PGD524592 PPZ524573:PPZ524592 PZV524573:PZV524592 QJR524573:QJR524592 QTN524573:QTN524592 RDJ524573:RDJ524592 RNF524573:RNF524592 RXB524573:RXB524592 SGX524573:SGX524592 SQT524573:SQT524592 TAP524573:TAP524592 TKL524573:TKL524592 TUH524573:TUH524592 UED524573:UED524592 UNZ524573:UNZ524592 UXV524573:UXV524592 VHR524573:VHR524592 VRN524573:VRN524592 WBJ524573:WBJ524592 WLF524573:WLF524592 WVB524573:WVB524592 D590109:D590128 IP590109:IP590128 SL590109:SL590128 ACH590109:ACH590128 AMD590109:AMD590128 AVZ590109:AVZ590128 BFV590109:BFV590128 BPR590109:BPR590128 BZN590109:BZN590128 CJJ590109:CJJ590128 CTF590109:CTF590128 DDB590109:DDB590128 DMX590109:DMX590128 DWT590109:DWT590128 EGP590109:EGP590128 EQL590109:EQL590128 FAH590109:FAH590128 FKD590109:FKD590128 FTZ590109:FTZ590128 GDV590109:GDV590128 GNR590109:GNR590128 GXN590109:GXN590128 HHJ590109:HHJ590128 HRF590109:HRF590128 IBB590109:IBB590128 IKX590109:IKX590128 IUT590109:IUT590128 JEP590109:JEP590128 JOL590109:JOL590128 JYH590109:JYH590128 KID590109:KID590128 KRZ590109:KRZ590128 LBV590109:LBV590128 LLR590109:LLR590128 LVN590109:LVN590128 MFJ590109:MFJ590128 MPF590109:MPF590128 MZB590109:MZB590128 NIX590109:NIX590128 NST590109:NST590128 OCP590109:OCP590128 OML590109:OML590128 OWH590109:OWH590128 PGD590109:PGD590128 PPZ590109:PPZ590128 PZV590109:PZV590128 QJR590109:QJR590128 QTN590109:QTN590128 RDJ590109:RDJ590128 RNF590109:RNF590128 RXB590109:RXB590128 SGX590109:SGX590128 SQT590109:SQT590128 TAP590109:TAP590128 TKL590109:TKL590128 TUH590109:TUH590128 UED590109:UED590128 UNZ590109:UNZ590128 UXV590109:UXV590128 VHR590109:VHR590128 VRN590109:VRN590128 WBJ590109:WBJ590128 WLF590109:WLF590128 WVB590109:WVB590128 D655645:D655664 IP655645:IP655664 SL655645:SL655664 ACH655645:ACH655664 AMD655645:AMD655664 AVZ655645:AVZ655664 BFV655645:BFV655664 BPR655645:BPR655664 BZN655645:BZN655664 CJJ655645:CJJ655664 CTF655645:CTF655664 DDB655645:DDB655664 DMX655645:DMX655664 DWT655645:DWT655664 EGP655645:EGP655664 EQL655645:EQL655664 FAH655645:FAH655664 FKD655645:FKD655664 FTZ655645:FTZ655664 GDV655645:GDV655664 GNR655645:GNR655664 GXN655645:GXN655664 HHJ655645:HHJ655664 HRF655645:HRF655664 IBB655645:IBB655664 IKX655645:IKX655664 IUT655645:IUT655664 JEP655645:JEP655664 JOL655645:JOL655664 JYH655645:JYH655664 KID655645:KID655664 KRZ655645:KRZ655664 LBV655645:LBV655664 LLR655645:LLR655664 LVN655645:LVN655664 MFJ655645:MFJ655664 MPF655645:MPF655664 MZB655645:MZB655664 NIX655645:NIX655664 NST655645:NST655664 OCP655645:OCP655664 OML655645:OML655664 OWH655645:OWH655664 PGD655645:PGD655664 PPZ655645:PPZ655664 PZV655645:PZV655664 QJR655645:QJR655664 QTN655645:QTN655664 RDJ655645:RDJ655664 RNF655645:RNF655664 RXB655645:RXB655664 SGX655645:SGX655664 SQT655645:SQT655664 TAP655645:TAP655664 TKL655645:TKL655664 TUH655645:TUH655664 UED655645:UED655664 UNZ655645:UNZ655664 UXV655645:UXV655664 VHR655645:VHR655664 VRN655645:VRN655664 WBJ655645:WBJ655664 WLF655645:WLF655664 WVB655645:WVB655664 D721181:D721200 IP721181:IP721200 SL721181:SL721200 ACH721181:ACH721200 AMD721181:AMD721200 AVZ721181:AVZ721200 BFV721181:BFV721200 BPR721181:BPR721200 BZN721181:BZN721200 CJJ721181:CJJ721200 CTF721181:CTF721200 DDB721181:DDB721200 DMX721181:DMX721200 DWT721181:DWT721200 EGP721181:EGP721200 EQL721181:EQL721200 FAH721181:FAH721200 FKD721181:FKD721200 FTZ721181:FTZ721200 GDV721181:GDV721200 GNR721181:GNR721200 GXN721181:GXN721200 HHJ721181:HHJ721200 HRF721181:HRF721200 IBB721181:IBB721200 IKX721181:IKX721200 IUT721181:IUT721200 JEP721181:JEP721200 JOL721181:JOL721200 JYH721181:JYH721200 KID721181:KID721200 KRZ721181:KRZ721200 LBV721181:LBV721200 LLR721181:LLR721200 LVN721181:LVN721200 MFJ721181:MFJ721200 MPF721181:MPF721200 MZB721181:MZB721200 NIX721181:NIX721200 NST721181:NST721200 OCP721181:OCP721200 OML721181:OML721200 OWH721181:OWH721200 PGD721181:PGD721200 PPZ721181:PPZ721200 PZV721181:PZV721200 QJR721181:QJR721200 QTN721181:QTN721200 RDJ721181:RDJ721200 RNF721181:RNF721200 RXB721181:RXB721200 SGX721181:SGX721200 SQT721181:SQT721200 TAP721181:TAP721200 TKL721181:TKL721200 TUH721181:TUH721200 UED721181:UED721200 UNZ721181:UNZ721200 UXV721181:UXV721200 VHR721181:VHR721200 VRN721181:VRN721200 WBJ721181:WBJ721200 WLF721181:WLF721200 WVB721181:WVB721200 D786717:D786736 IP786717:IP786736 SL786717:SL786736 ACH786717:ACH786736 AMD786717:AMD786736 AVZ786717:AVZ786736 BFV786717:BFV786736 BPR786717:BPR786736 BZN786717:BZN786736 CJJ786717:CJJ786736 CTF786717:CTF786736 DDB786717:DDB786736 DMX786717:DMX786736 DWT786717:DWT786736 EGP786717:EGP786736 EQL786717:EQL786736 FAH786717:FAH786736 FKD786717:FKD786736 FTZ786717:FTZ786736 GDV786717:GDV786736 GNR786717:GNR786736 GXN786717:GXN786736 HHJ786717:HHJ786736 HRF786717:HRF786736 IBB786717:IBB786736 IKX786717:IKX786736 IUT786717:IUT786736 JEP786717:JEP786736 JOL786717:JOL786736 JYH786717:JYH786736 KID786717:KID786736 KRZ786717:KRZ786736 LBV786717:LBV786736 LLR786717:LLR786736 LVN786717:LVN786736 MFJ786717:MFJ786736 MPF786717:MPF786736 MZB786717:MZB786736 NIX786717:NIX786736 NST786717:NST786736 OCP786717:OCP786736 OML786717:OML786736 OWH786717:OWH786736 PGD786717:PGD786736 PPZ786717:PPZ786736 PZV786717:PZV786736 QJR786717:QJR786736 QTN786717:QTN786736 RDJ786717:RDJ786736 RNF786717:RNF786736 RXB786717:RXB786736 SGX786717:SGX786736 SQT786717:SQT786736 TAP786717:TAP786736 TKL786717:TKL786736 TUH786717:TUH786736 UED786717:UED786736 UNZ786717:UNZ786736 UXV786717:UXV786736 VHR786717:VHR786736 VRN786717:VRN786736 WBJ786717:WBJ786736 WLF786717:WLF786736 WVB786717:WVB786736 D852253:D852272 IP852253:IP852272 SL852253:SL852272 ACH852253:ACH852272 AMD852253:AMD852272 AVZ852253:AVZ852272 BFV852253:BFV852272 BPR852253:BPR852272 BZN852253:BZN852272 CJJ852253:CJJ852272 CTF852253:CTF852272 DDB852253:DDB852272 DMX852253:DMX852272 DWT852253:DWT852272 EGP852253:EGP852272 EQL852253:EQL852272 FAH852253:FAH852272 FKD852253:FKD852272 FTZ852253:FTZ852272 GDV852253:GDV852272 GNR852253:GNR852272 GXN852253:GXN852272 HHJ852253:HHJ852272 HRF852253:HRF852272 IBB852253:IBB852272 IKX852253:IKX852272 IUT852253:IUT852272 JEP852253:JEP852272 JOL852253:JOL852272 JYH852253:JYH852272 KID852253:KID852272 KRZ852253:KRZ852272 LBV852253:LBV852272 LLR852253:LLR852272 LVN852253:LVN852272 MFJ852253:MFJ852272 MPF852253:MPF852272 MZB852253:MZB852272 NIX852253:NIX852272 NST852253:NST852272 OCP852253:OCP852272 OML852253:OML852272 OWH852253:OWH852272 PGD852253:PGD852272 PPZ852253:PPZ852272 PZV852253:PZV852272 QJR852253:QJR852272 QTN852253:QTN852272 RDJ852253:RDJ852272 RNF852253:RNF852272 RXB852253:RXB852272 SGX852253:SGX852272 SQT852253:SQT852272 TAP852253:TAP852272 TKL852253:TKL852272 TUH852253:TUH852272 UED852253:UED852272 UNZ852253:UNZ852272 UXV852253:UXV852272 VHR852253:VHR852272 VRN852253:VRN852272 WBJ852253:WBJ852272 WLF852253:WLF852272 WVB852253:WVB852272 D917789:D917808 IP917789:IP917808 SL917789:SL917808 ACH917789:ACH917808 AMD917789:AMD917808 AVZ917789:AVZ917808 BFV917789:BFV917808 BPR917789:BPR917808 BZN917789:BZN917808 CJJ917789:CJJ917808 CTF917789:CTF917808 DDB917789:DDB917808 DMX917789:DMX917808 DWT917789:DWT917808 EGP917789:EGP917808 EQL917789:EQL917808 FAH917789:FAH917808 FKD917789:FKD917808 FTZ917789:FTZ917808 GDV917789:GDV917808 GNR917789:GNR917808 GXN917789:GXN917808 HHJ917789:HHJ917808 HRF917789:HRF917808 IBB917789:IBB917808 IKX917789:IKX917808 IUT917789:IUT917808 JEP917789:JEP917808 JOL917789:JOL917808 JYH917789:JYH917808 KID917789:KID917808 KRZ917789:KRZ917808 LBV917789:LBV917808 LLR917789:LLR917808 LVN917789:LVN917808 MFJ917789:MFJ917808 MPF917789:MPF917808 MZB917789:MZB917808 NIX917789:NIX917808 NST917789:NST917808 OCP917789:OCP917808 OML917789:OML917808 OWH917789:OWH917808 PGD917789:PGD917808 PPZ917789:PPZ917808 PZV917789:PZV917808 QJR917789:QJR917808 QTN917789:QTN917808 RDJ917789:RDJ917808 RNF917789:RNF917808 RXB917789:RXB917808 SGX917789:SGX917808 SQT917789:SQT917808 TAP917789:TAP917808 TKL917789:TKL917808 TUH917789:TUH917808 UED917789:UED917808 UNZ917789:UNZ917808 UXV917789:UXV917808 VHR917789:VHR917808 VRN917789:VRN917808 WBJ917789:WBJ917808 WLF917789:WLF917808 WVB917789:WVB917808 D983325:D983344 IP983325:IP983344 SL983325:SL983344 ACH983325:ACH983344 AMD983325:AMD983344 AVZ983325:AVZ983344 BFV983325:BFV983344 BPR983325:BPR983344 BZN983325:BZN983344 CJJ983325:CJJ983344 CTF983325:CTF983344 DDB983325:DDB983344 DMX983325:DMX983344 DWT983325:DWT983344 EGP983325:EGP983344 EQL983325:EQL983344 FAH983325:FAH983344 FKD983325:FKD983344 FTZ983325:FTZ983344 GDV983325:GDV983344 GNR983325:GNR983344 GXN983325:GXN983344 HHJ983325:HHJ983344 HRF983325:HRF983344 IBB983325:IBB983344 IKX983325:IKX983344 IUT983325:IUT983344 JEP983325:JEP983344 JOL983325:JOL983344 JYH983325:JYH983344 KID983325:KID983344 KRZ983325:KRZ983344 LBV983325:LBV983344 LLR983325:LLR983344 LVN983325:LVN983344 MFJ983325:MFJ983344 MPF983325:MPF983344 MZB983325:MZB983344 NIX983325:NIX983344 NST983325:NST983344 OCP983325:OCP983344 OML983325:OML983344 OWH983325:OWH983344 PGD983325:PGD983344 PPZ983325:PPZ983344 PZV983325:PZV983344 QJR983325:QJR983344 QTN983325:QTN983344 RDJ983325:RDJ983344 RNF983325:RNF983344 RXB983325:RXB983344 SGX983325:SGX983344 SQT983325:SQT983344 TAP983325:TAP983344 TKL983325:TKL983344 TUH983325:TUH983344 UED983325:UED983344 UNZ983325:UNZ983344 UXV983325:UXV983344 VHR983325:VHR983344 VRN983325:VRN983344 WBJ983325:WBJ983344 WLF983325:WLF983344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IP35:IP328 SL35:SL328 ACH35:ACH328 AMD35:AMD328 AVZ35:AVZ328 BFV35:BFV328 BPR35:BPR328 BZN35:BZN328 CJJ35:CJJ328 CTF35:CTF328 DDB35:DDB328 DMX35:DMX328 DWT35:DWT328 EGP35:EGP328 EQL35:EQL328 FAH35:FAH328 FKD35:FKD328 FTZ35:FTZ328 GDV35:GDV328 GNR35:GNR328 GXN35:GXN328 HHJ35:HHJ328 HRF35:HRF328 IBB35:IBB328 IKX35:IKX328 IUT35:IUT328 JEP35:JEP328 JOL35:JOL328 JYH35:JYH328 KID35:KID328 KRZ35:KRZ328 LBV35:LBV328 LLR35:LLR328 LVN35:LVN328 MFJ35:MFJ328 MPF35:MPF328 MZB35:MZB328 NIX35:NIX328 NST35:NST328 OCP35:OCP328 OML35:OML328 OWH35:OWH328 PGD35:PGD328 PPZ35:PPZ328 PZV35:PZV328 QJR35:QJR328 QTN35:QTN328 RDJ35:RDJ328 RNF35:RNF328 RXB35:RXB328 SGX35:SGX328 SQT35:SQT328 TAP35:TAP328 TKL35:TKL328 TUH35:TUH328 UED35:UED328 UNZ35:UNZ328 UXV35:UXV328 VHR35:VHR328 VRN35:VRN328 WBJ35:WBJ328 WLF35:WLF328 WVB35:WVB328"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28"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EE Siew Ong</cp:lastModifiedBy>
  <dcterms:created xsi:type="dcterms:W3CDTF">2023-08-17T06:17:31Z</dcterms:created>
  <dcterms:modified xsi:type="dcterms:W3CDTF">2024-02-15T04:13:36Z</dcterms:modified>
</cp:coreProperties>
</file>