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5\APP\Final\"/>
    </mc:Choice>
  </mc:AlternateContent>
  <xr:revisionPtr revIDLastSave="0" documentId="13_ncr:1_{806050E3-268F-42B2-9E8C-354F3117E3EC}" xr6:coauthVersionLast="47" xr6:coauthVersionMax="47" xr10:uidLastSave="{00000000-0000-0000-0000-000000000000}"/>
  <bookViews>
    <workbookView xWindow="-14130" yWindow="-16320" windowWidth="29040" windowHeight="15720" tabRatio="601"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8" i="7" l="1"/>
  <c r="J310" i="7" s="1"/>
  <c r="J311" i="7" s="1"/>
  <c r="M141" i="7"/>
  <c r="M136" i="7"/>
  <c r="M293" i="7"/>
  <c r="M288" i="7"/>
  <c r="M100" i="7"/>
  <c r="J309" i="7" l="1"/>
  <c r="O284" i="7"/>
  <c r="M277" i="7"/>
  <c r="M271" i="7"/>
  <c r="M260" i="7" l="1"/>
  <c r="M255" i="7"/>
  <c r="M240" i="7"/>
  <c r="M239" i="7"/>
  <c r="M234" i="7"/>
  <c r="O230" i="7" l="1"/>
  <c r="M214" i="7"/>
  <c r="O210" i="7" l="1"/>
  <c r="M197" i="7"/>
  <c r="M178" i="7" l="1"/>
  <c r="M171" i="7"/>
  <c r="M152" i="7"/>
  <c r="M135" i="7"/>
  <c r="J133" i="7"/>
  <c r="M130" i="7"/>
  <c r="M112" i="7" l="1"/>
  <c r="M106" i="7"/>
  <c r="M83" i="7" l="1"/>
  <c r="M73" i="7"/>
  <c r="M62" i="7"/>
  <c r="M61" i="7"/>
  <c r="M52" i="7"/>
  <c r="M41" i="7"/>
  <c r="M36" i="7"/>
  <c r="M14" i="7" l="1"/>
</calcChain>
</file>

<file path=xl/sharedStrings.xml><?xml version="1.0" encoding="utf-8"?>
<sst xmlns="http://schemas.openxmlformats.org/spreadsheetml/2006/main" count="3114" uniqueCount="278">
  <si>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</si>
  <si>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</si>
  <si>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</si>
  <si>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</si>
  <si>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</si>
  <si>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</si>
  <si>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</si>
  <si>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</si>
  <si>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</si>
  <si>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</si>
  <si>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</si>
  <si>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</si>
  <si>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</si>
  <si>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</si>
  <si>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</si>
  <si>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</si>
  <si>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</si>
  <si>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</si>
  <si>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</si>
  <si>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</si>
  <si>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</si>
  <si>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</si>
  <si>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</si>
  <si>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</si>
  <si>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</si>
  <si>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</si>
  <si>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</si>
  <si>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</si>
  <si>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</si>
  <si>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</si>
  <si>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</si>
  <si>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</si>
  <si>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</si>
  <si>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</si>
  <si>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</si>
  <si>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</si>
  <si>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</si>
  <si>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</si>
  <si>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</si>
  <si>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</si>
  <si>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</si>
  <si>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</si>
  <si>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</si>
  <si>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</si>
  <si>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</si>
  <si>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</si>
  <si>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</si>
  <si>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</si>
  <si>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</si>
  <si>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</si>
  <si>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</si>
  <si>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</si>
  <si>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</si>
  <si>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</si>
  <si>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</si>
  <si>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</si>
  <si>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</si>
  <si>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</si>
  <si>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</si>
  <si>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</si>
  <si>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</si>
  <si>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</si>
  <si>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</si>
  <si>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</si>
  <si>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</si>
  <si>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</si>
  <si>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</si>
  <si>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</si>
  <si>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</si>
  <si>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</si>
  <si>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</si>
  <si>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</si>
  <si>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</si>
  <si>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</si>
  <si>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</si>
  <si>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</si>
  <si>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</si>
  <si>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</si>
  <si>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</si>
  <si>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</si>
  <si>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</si>
  <si>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</si>
  <si>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</si>
  <si>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</si>
  <si>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</si>
  <si>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</si>
  <si>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</si>
  <si>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</si>
  <si>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</si>
  <si>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</si>
  <si>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</si>
  <si>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</si>
  <si>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</si>
  <si>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</si>
  <si>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</si>
  <si>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</si>
  <si>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</si>
  <si>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</si>
  <si>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</si>
  <si>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</si>
  <si>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</si>
  <si>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</si>
  <si>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</si>
  <si>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</si>
  <si>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</si>
  <si>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</si>
  <si>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</si>
  <si>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</si>
  <si>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</si>
  <si>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</si>
  <si>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</si>
  <si>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</si>
  <si>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</si>
  <si>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</si>
  <si>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</si>
  <si>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</si>
  <si>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</si>
  <si>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</si>
  <si>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</si>
  <si>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</si>
  <si>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</si>
  <si>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</si>
  <si>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</si>
  <si>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</si>
  <si>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</si>
  <si>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</si>
  <si>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</si>
  <si>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</si>
  <si>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</si>
  <si>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</si>
  <si>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</si>
  <si>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</si>
  <si>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</si>
  <si>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</si>
  <si>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</si>
  <si>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</si>
  <si>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</si>
  <si>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</si>
  <si>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</si>
  <si>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</si>
  <si>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</si>
  <si>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</si>
  <si>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</si>
  <si>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</si>
  <si>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</si>
  <si>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</si>
  <si>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</si>
  <si>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</si>
  <si>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</si>
  <si>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</si>
  <si>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</si>
  <si>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</si>
  <si>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</si>
  <si>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</si>
  <si>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</si>
  <si>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</si>
  <si>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</si>
  <si>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Yes</t>
  </si>
  <si>
    <t>Original price: $366.45 per GJ/day per annum; Conversion: Original price/365</t>
  </si>
  <si>
    <t>As at 1 Jul 2019. Escalated on each 1 Jan, starting with the first escalation on 1 Jan 2020, using September quarter CPI weighted average of 8 capital cities</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</si>
  <si>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</si>
  <si>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</si>
  <si>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</si>
  <si>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</si>
  <si>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</si>
  <si>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</si>
  <si>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</si>
  <si>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</si>
  <si>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</si>
  <si>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</si>
  <si>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</si>
  <si>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</si>
  <si>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</si>
  <si>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</si>
  <si>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</si>
  <si>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</si>
  <si>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</si>
  <si>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</si>
  <si>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 xml:space="preserve">Not applicable </t>
  </si>
  <si>
    <t>Withdeawal from SEA Gas (firm capacity)</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</si>
  <si>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</si>
  <si>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</si>
  <si>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</si>
  <si>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</si>
  <si>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</si>
  <si>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</si>
  <si>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</si>
  <si>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</si>
  <si>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</si>
  <si>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</si>
  <si>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</si>
  <si>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</si>
  <si>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</si>
  <si>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</si>
  <si>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</si>
  <si>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</si>
  <si>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</si>
  <si>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</si>
  <si>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</si>
  <si>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</si>
  <si>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</si>
  <si>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</si>
  <si>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</si>
  <si>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</si>
  <si>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</si>
  <si>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</si>
  <si>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</si>
  <si>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</si>
  <si>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</si>
  <si>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</si>
  <si>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</si>
  <si>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</si>
  <si>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</si>
  <si>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</si>
  <si>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</si>
  <si>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</si>
  <si>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</si>
  <si>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</si>
  <si>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</si>
  <si>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</si>
  <si>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</si>
  <si>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</si>
  <si>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</si>
  <si>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</si>
  <si>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</si>
  <si>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</si>
  <si>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</si>
  <si>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</si>
  <si>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</si>
  <si>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</si>
  <si>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</si>
  <si>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</si>
  <si>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</si>
  <si>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</si>
  <si>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</si>
  <si>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</si>
  <si>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</si>
  <si>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</si>
  <si>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</si>
  <si>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</si>
  <si>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</si>
  <si>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</si>
  <si>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</si>
  <si>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</si>
  <si>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</si>
  <si>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</si>
  <si>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</si>
  <si>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</si>
  <si>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</si>
  <si>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</si>
  <si>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</si>
  <si>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</si>
  <si>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</si>
  <si>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</si>
  <si>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</si>
  <si>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r>
      <t xml:space="preserve">Information replaces an earlier version: </t>
    </r>
    <r>
      <rPr>
        <sz val="12"/>
        <rFont val="Arial"/>
        <family val="2"/>
      </rPr>
      <t>Yes</t>
    </r>
  </si>
  <si>
    <t>1/01/2024*</t>
  </si>
  <si>
    <t>*Service was provided prior to 1 January 2024, but the contracted quantity, which has now expired, was different from the quantity set out in column J.</t>
  </si>
  <si>
    <t>Original price: $327 per GJ/day per annum; Conversion: Original price/365</t>
  </si>
  <si>
    <t>Original price: $30.92 per GJ/day per annum; Conversion: Original price/365</t>
  </si>
  <si>
    <t>Withdrawal from SEA Gas for Injection into Reservoir (actual usage)</t>
  </si>
  <si>
    <t>As of 1 Oct 2015. Escalated on each 1 Jan, starting with the first escalation on 1 Jan 2016, using September quarter CPI weighted average of 8 capital cities</t>
  </si>
  <si>
    <t>As of 1 Jul 2017. Escalated on each 1 Jan, starting with the first escalation on 1 Jan 2018, using September quarter CPI weighted average of 8 capital cities</t>
  </si>
  <si>
    <t>As of 1 Jan 2018. Escalated on each 1 Jan, starting with the first escalation on 1 Jan 2019, using September quarter CPI weighted average of 8 capital cities</t>
  </si>
  <si>
    <t>As of 1 Jan 2015. Escalated on each 1 Jan, starting with the first escalation on 1 Jan 2016, using September quarter CPI weighted average of 8 capital cities</t>
  </si>
  <si>
    <t>As of 1 Jan 2020. Escalated on each 1 Jan, starting with the first escalation on 1 Jan 2021, using September quarter CPI weighted average of 8 capital cities.</t>
  </si>
  <si>
    <t>As of 1 Jul 2019. Escalated on each 1 Jan, starting with the first escalation on 1 Jan 2020, using September quarter CPI weighted average of 8 capital cities</t>
  </si>
  <si>
    <t>Original price is as of 1 Jul 2017. Escalated on each 1 Jan, starting with the first escalation on 1 Jan 2018, using September quarter CPI weighted average of 8 capital cities</t>
  </si>
  <si>
    <t>Original price is as of 1 Jul 2023. Escalated on each 1 Jan, starting with the first escalation on 1 Jan 2024, using September quarter CPI weighted average of 8 capital cities</t>
  </si>
  <si>
    <t>As of 1 Jul 2022. Escalated on each 1 Jan, starting with the first escalation on 1 Jan 2023, using September quarter CPI weighted average of 8 capital cities</t>
  </si>
  <si>
    <t>As of 1 Jul 2020. Escalated on each 1 Jan, starting with the first escalation on 1 Jan 2021, using September quarter CPI weighted average of 8 capital cities</t>
  </si>
  <si>
    <t>As of 1 Jul 2020. Escalated on each 1 Jan, starting with the first escalation on 1 Jan 2021, using Sep quarter CPI weighted average of 8 capital cities</t>
  </si>
  <si>
    <t>Original price is as of 1 Jul 2022. Escalated on each 1 Jan, starting with the first escalation on 1 Jan 2023, using September quarter CPI weighted average of 8 capital cities</t>
  </si>
  <si>
    <t>IGSF15</t>
  </si>
  <si>
    <t>Original price is as of 1 Jan 2024. Escalated on each 1 Jan, starting with the first escalation on 1 Jan 2025, using September quarter CPI weighted average of 8 capital cities until 31 Dec 2037. From 1 Jan 2038, the price escalation mechanism is the same as above unless the CPI increase is greater than 3%, in which case, escalation is based on 0.8 times the change in the September quarter CPI weighted average of 8 capital cities.</t>
  </si>
  <si>
    <t>As at 1 Jul 2019. Escalated on 1 April 2025 and each subsequent 1 Jan during the agreement term, using September quarter CPI weighted average of 8 capital cities</t>
  </si>
  <si>
    <t>IGSF16</t>
  </si>
  <si>
    <r>
      <t>Date of publication / last update:</t>
    </r>
    <r>
      <rPr>
        <sz val="12"/>
        <rFont val="Arial"/>
        <family val="2"/>
      </rPr>
      <t xml:space="preserve"> 17 April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</si>
</sst>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
      <sz val="10"/>
      <color theme="1"/>
      <name val="Arial"/>
      <family val="2"/>
    </font>
    <font>
      <sz val="10"/>
      <color rgb="FF0070C0"/>
      <name val="Arial"/>
      <family val="2"/>
    </font>
  </fonts>
  <fills count="10">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164" fontId="2" fillId="0" borderId="0" applyFont="0" applyFill="0" applyBorder="0" applyAlignment="0" applyProtection="0"/>
  </cellStyleXfs>
  <cellXfs count="183">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0" fontId="8" fillId="9" borderId="0" xfId="2" applyFont="1" applyFill="1" applyAlignment="1" applyProtection="1">
      <alignment horizontal="center"/>
      <protection locked="0"/>
    </xf>
    <xf numFmtId="0" fontId="8" fillId="9" borderId="0" xfId="2" applyFont="1" applyFill="1" applyProtection="1">
      <protection locked="0"/>
    </xf>
    <xf numFmtId="49" fontId="12" fillId="7" borderId="22"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right"/>
      <protection locked="0"/>
    </xf>
    <xf numFmtId="49" fontId="13" fillId="7" borderId="19" xfId="6" applyNumberFormat="1" applyFont="1" applyFill="1" applyBorder="1" applyAlignment="1" applyProtection="1">
      <alignment horizontal="right"/>
      <protection locked="0"/>
    </xf>
    <xf numFmtId="14" fontId="13" fillId="7" borderId="31" xfId="6" applyNumberFormat="1" applyFont="1" applyFill="1" applyBorder="1" applyAlignment="1" applyProtection="1">
      <alignment horizontal="right"/>
      <protection locked="0"/>
    </xf>
    <xf numFmtId="14" fontId="13" fillId="7" borderId="1" xfId="6" applyNumberFormat="1" applyFont="1" applyFill="1" applyBorder="1" applyAlignment="1" applyProtection="1">
      <alignment horizontal="right"/>
      <protection locked="0"/>
    </xf>
    <xf numFmtId="49" fontId="13" fillId="7" borderId="29" xfId="6" applyNumberFormat="1" applyFont="1" applyFill="1" applyBorder="1" applyAlignment="1" applyProtection="1">
      <alignment horizontal="center" wrapText="1"/>
      <protection locked="0"/>
    </xf>
    <xf numFmtId="49" fontId="13" fillId="8" borderId="18" xfId="6" applyNumberFormat="1" applyFont="1" applyFill="1" applyBorder="1" applyAlignment="1" applyProtection="1">
      <alignment horizontal="right"/>
      <protection locked="0"/>
    </xf>
    <xf numFmtId="49" fontId="13" fillId="8" borderId="1" xfId="6" applyNumberFormat="1" applyFont="1" applyFill="1" applyBorder="1" applyAlignment="1" applyProtection="1">
      <alignment horizontal="right"/>
      <protection locked="0"/>
    </xf>
    <xf numFmtId="49" fontId="13" fillId="8" borderId="20" xfId="6" applyNumberFormat="1" applyFont="1" applyFill="1" applyBorder="1" applyAlignment="1" applyProtection="1">
      <alignment horizontal="left"/>
      <protection locked="0"/>
    </xf>
    <xf numFmtId="49" fontId="13" fillId="8" borderId="19" xfId="6" applyNumberFormat="1" applyFont="1" applyFill="1" applyBorder="1" applyAlignment="1" applyProtection="1">
      <alignment horizontal="right"/>
      <protection locked="0"/>
    </xf>
    <xf numFmtId="14" fontId="13" fillId="8" borderId="1"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center" wrapText="1"/>
      <protection locked="0"/>
    </xf>
    <xf numFmtId="49" fontId="2" fillId="7" borderId="33"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protection locked="0"/>
    </xf>
    <xf numFmtId="14" fontId="2" fillId="7" borderId="18"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wrapText="1"/>
      <protection locked="0"/>
    </xf>
    <xf numFmtId="165" fontId="2" fillId="7" borderId="18" xfId="6" applyNumberFormat="1" applyFont="1" applyFill="1" applyBorder="1" applyAlignment="1" applyProtection="1">
      <alignment horizontal="right" wrapText="1"/>
      <protection locked="0"/>
    </xf>
    <xf numFmtId="49" fontId="2" fillId="7" borderId="18" xfId="6" applyNumberFormat="1" applyFont="1" applyFill="1" applyBorder="1" applyAlignment="1" applyProtection="1">
      <alignment horizontal="center" wrapText="1"/>
      <protection locked="0"/>
    </xf>
    <xf numFmtId="49" fontId="2" fillId="7" borderId="34" xfId="6" applyNumberFormat="1" applyFont="1" applyFill="1" applyBorder="1" applyAlignment="1" applyProtection="1">
      <alignment horizontal="left"/>
      <protection locked="0"/>
    </xf>
    <xf numFmtId="49" fontId="13" fillId="8" borderId="16" xfId="6" applyNumberFormat="1" applyFont="1" applyFill="1" applyBorder="1" applyAlignment="1" applyProtection="1">
      <alignment horizontal="right"/>
      <protection locked="0"/>
    </xf>
    <xf numFmtId="49" fontId="13" fillId="8" borderId="15" xfId="6" applyNumberFormat="1" applyFont="1" applyFill="1" applyBorder="1" applyAlignment="1" applyProtection="1">
      <alignment horizontal="left"/>
      <protection locked="0"/>
    </xf>
    <xf numFmtId="49" fontId="13" fillId="7" borderId="24"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right"/>
      <protection locked="0"/>
    </xf>
    <xf numFmtId="14" fontId="13" fillId="7" borderId="26"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center" wrapText="1"/>
      <protection locked="0"/>
    </xf>
    <xf numFmtId="49" fontId="2" fillId="7" borderId="26" xfId="6" applyNumberFormat="1" applyFont="1" applyFill="1" applyBorder="1" applyAlignment="1" applyProtection="1">
      <alignment horizontal="right"/>
      <protection locked="0"/>
    </xf>
    <xf numFmtId="14" fontId="2" fillId="7" borderId="26" xfId="6" applyNumberFormat="1" applyFont="1" applyFill="1" applyBorder="1" applyAlignment="1" applyProtection="1">
      <alignment horizontal="right"/>
      <protection locked="0"/>
    </xf>
    <xf numFmtId="49" fontId="2" fillId="7" borderId="26" xfId="6" applyNumberFormat="1" applyFont="1" applyFill="1" applyBorder="1" applyAlignment="1" applyProtection="1">
      <alignment horizontal="right" wrapText="1"/>
      <protection locked="0"/>
    </xf>
    <xf numFmtId="165" fontId="2" fillId="7" borderId="26" xfId="6" applyNumberFormat="1" applyFont="1" applyFill="1" applyBorder="1" applyAlignment="1" applyProtection="1">
      <alignment horizontal="right" wrapText="1"/>
      <protection locked="0"/>
    </xf>
    <xf numFmtId="49" fontId="2" fillId="7" borderId="25" xfId="6" applyNumberFormat="1" applyFont="1" applyFill="1" applyBorder="1" applyAlignment="1" applyProtection="1">
      <alignment horizontal="left"/>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8" borderId="18" xfId="6" applyNumberFormat="1" applyFont="1" applyFill="1" applyBorder="1" applyAlignment="1" applyProtection="1">
      <alignment horizontal="center" vertical="center" wrapText="1"/>
      <protection locked="0"/>
    </xf>
    <xf numFmtId="49" fontId="2" fillId="7" borderId="29" xfId="6" applyNumberFormat="1" applyFont="1" applyFill="1" applyBorder="1" applyAlignment="1" applyProtection="1">
      <alignment horizontal="center" vertical="center" wrapText="1"/>
      <protection locked="0"/>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12" fillId="7" borderId="18" xfId="6" applyNumberFormat="1" applyFont="1" applyFill="1" applyBorder="1" applyAlignment="1" applyProtection="1">
      <alignment horizontal="center" vertical="center" wrapText="1"/>
      <protection locked="0"/>
    </xf>
    <xf numFmtId="49" fontId="12" fillId="7" borderId="17" xfId="6" applyNumberFormat="1" applyFont="1" applyFill="1" applyBorder="1" applyAlignment="1" applyProtection="1">
      <alignment horizontal="center" vertical="center" wrapText="1"/>
      <protection locked="0"/>
    </xf>
    <xf numFmtId="49" fontId="12" fillId="7" borderId="26" xfId="6" applyNumberFormat="1" applyFont="1" applyFill="1" applyBorder="1" applyAlignment="1" applyProtection="1">
      <alignment horizontal="center" vertical="center" wrapText="1"/>
      <protection locked="0"/>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49300" cy="900113"/>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63"/>
  <sheetViews>
    <sheetView tabSelected="1" topLeftCell="A11" zoomScale="80" zoomScaleNormal="80" workbookViewId="0">
      <pane xSplit="4" ySplit="3" topLeftCell="E288" activePane="bottomRight" state="frozen"/>
      <selection activeCell="A11" sqref="A11"/>
      <selection pane="topRight" activeCell="E11" sqref="E11"/>
      <selection pane="bottomLeft" activeCell="A14" sqref="A14"/>
      <selection pane="bottomRight" activeCell="D338" sqref="D338"/>
    </sheetView>
  </sheetViews>
  <sheetFormatPr defaultRowHeight="12.5" x14ac:dyDescent="0.25"/>
  <cols>
    <col min="1" max="1" width="11.81640625" style="2" customWidth="1"/>
    <col min="2" max="3" width="23.1796875" style="2" customWidth="1"/>
    <col min="4" max="4" width="62.26953125" style="2" bestFit="1" customWidth="1"/>
    <col min="5" max="5" width="27.453125" style="2" customWidth="1"/>
    <col min="6" max="6" width="27.81640625" style="2" customWidth="1"/>
    <col min="7" max="8" width="22" style="2" customWidth="1"/>
    <col min="9" max="9" width="23.54296875" style="2" customWidth="1"/>
    <col min="10" max="10" width="25.26953125" style="2" customWidth="1"/>
    <col min="11" max="11" width="15.81640625" style="2" customWidth="1"/>
    <col min="12" max="12" width="24.81640625" style="2" customWidth="1"/>
    <col min="13" max="13" width="20.54296875" style="2" customWidth="1"/>
    <col min="14" max="14" width="15.1796875" style="2" customWidth="1"/>
    <col min="15" max="15" width="22.54296875" style="2" customWidth="1"/>
    <col min="16" max="16" width="19.54296875" style="2" customWidth="1"/>
    <col min="17" max="17" width="69.7265625" style="2" bestFit="1" customWidth="1"/>
    <col min="18" max="18" width="147.81640625" style="2" bestFit="1" customWidth="1"/>
    <col min="19" max="19" width="51.7265625" style="2" customWidth="1"/>
    <col min="20" max="20" width="39.1796875" style="2" customWidth="1"/>
    <col min="21" max="22" width="25.81640625" style="2" customWidth="1"/>
    <col min="23" max="23" width="251" style="21" bestFit="1" customWidth="1"/>
    <col min="24" max="24" width="15.81640625" style="2" customWidth="1"/>
    <col min="25" max="34" width="8.7265625" style="2"/>
    <col min="35" max="45" width="9.1796875" style="2" bestFit="1" customWidth="1"/>
    <col min="46" max="46" width="11.1796875" style="2" customWidth="1"/>
    <col min="47" max="58" width="9.1796875" style="2" bestFit="1" customWidth="1"/>
    <col min="59" max="59" width="10.453125" style="2" bestFit="1" customWidth="1"/>
    <col min="60" max="70" width="9.1796875" style="2" bestFit="1" customWidth="1"/>
    <col min="71" max="71" width="46.81640625" style="2" customWidth="1"/>
    <col min="72" max="72" width="36" style="2" customWidth="1"/>
    <col min="73" max="246" width="8.7265625" style="2"/>
    <col min="247" max="247" width="11.81640625" style="2" customWidth="1"/>
    <col min="248" max="249" width="23.1796875" style="2" customWidth="1"/>
    <col min="250" max="250" width="34.81640625" style="2" customWidth="1"/>
    <col min="251" max="251" width="27.453125" style="2" customWidth="1"/>
    <col min="252" max="252" width="27.81640625" style="2" customWidth="1"/>
    <col min="253" max="255" width="22" style="2" customWidth="1"/>
    <col min="256" max="256" width="33.1796875" style="2" customWidth="1"/>
    <col min="257" max="257" width="15.81640625" style="2" customWidth="1"/>
    <col min="258" max="258" width="24.81640625" style="2" customWidth="1"/>
    <col min="259" max="259" width="15.81640625" style="2" customWidth="1"/>
    <col min="260" max="260" width="15.1796875" style="2" customWidth="1"/>
    <col min="261" max="261" width="12.1796875" style="2" customWidth="1"/>
    <col min="262" max="262" width="14.54296875" style="2" customWidth="1"/>
    <col min="263" max="263" width="13.81640625" style="2" customWidth="1"/>
    <col min="264" max="265" width="15.453125" style="2" customWidth="1"/>
    <col min="266" max="266" width="14.1796875" style="2" customWidth="1"/>
    <col min="267" max="267" width="15.1796875" style="2" customWidth="1"/>
    <col min="268" max="268" width="14.81640625" style="2" customWidth="1"/>
    <col min="269" max="269" width="15.54296875" style="2" customWidth="1"/>
    <col min="270" max="280" width="15.81640625" style="2" customWidth="1"/>
    <col min="281" max="301" width="8.7265625" style="2"/>
    <col min="302" max="302" width="11.1796875" style="2" customWidth="1"/>
    <col min="303" max="314" width="8.7265625" style="2"/>
    <col min="315" max="315" width="10.453125" style="2" bestFit="1" customWidth="1"/>
    <col min="316" max="326" width="8.7265625" style="2"/>
    <col min="327" max="327" width="46.81640625" style="2" customWidth="1"/>
    <col min="328" max="328" width="36" style="2" customWidth="1"/>
    <col min="329" max="502" width="8.7265625" style="2"/>
    <col min="503" max="503" width="11.81640625" style="2" customWidth="1"/>
    <col min="504" max="505" width="23.1796875" style="2" customWidth="1"/>
    <col min="506" max="506" width="34.81640625" style="2" customWidth="1"/>
    <col min="507" max="507" width="27.453125" style="2" customWidth="1"/>
    <col min="508" max="508" width="27.81640625" style="2" customWidth="1"/>
    <col min="509" max="511" width="22" style="2" customWidth="1"/>
    <col min="512" max="512" width="33.1796875" style="2" customWidth="1"/>
    <col min="513" max="513" width="15.81640625" style="2" customWidth="1"/>
    <col min="514" max="514" width="24.81640625" style="2" customWidth="1"/>
    <col min="515" max="515" width="15.81640625" style="2" customWidth="1"/>
    <col min="516" max="516" width="15.1796875" style="2" customWidth="1"/>
    <col min="517" max="517" width="12.1796875" style="2" customWidth="1"/>
    <col min="518" max="518" width="14.54296875" style="2" customWidth="1"/>
    <col min="519" max="519" width="13.81640625" style="2" customWidth="1"/>
    <col min="520" max="521" width="15.453125" style="2" customWidth="1"/>
    <col min="522" max="522" width="14.1796875" style="2" customWidth="1"/>
    <col min="523" max="523" width="15.1796875" style="2" customWidth="1"/>
    <col min="524" max="524" width="14.81640625" style="2" customWidth="1"/>
    <col min="525" max="525" width="15.54296875" style="2" customWidth="1"/>
    <col min="526" max="536" width="15.81640625" style="2" customWidth="1"/>
    <col min="537" max="557" width="8.7265625" style="2"/>
    <col min="558" max="558" width="11.1796875" style="2" customWidth="1"/>
    <col min="559" max="570" width="8.7265625" style="2"/>
    <col min="571" max="571" width="10.453125" style="2" bestFit="1" customWidth="1"/>
    <col min="572" max="582" width="8.7265625" style="2"/>
    <col min="583" max="583" width="46.81640625" style="2" customWidth="1"/>
    <col min="584" max="584" width="36" style="2" customWidth="1"/>
    <col min="585" max="758" width="8.7265625" style="2"/>
    <col min="759" max="759" width="11.81640625" style="2" customWidth="1"/>
    <col min="760" max="761" width="23.1796875" style="2" customWidth="1"/>
    <col min="762" max="762" width="34.81640625" style="2" customWidth="1"/>
    <col min="763" max="763" width="27.453125" style="2" customWidth="1"/>
    <col min="764" max="764" width="27.81640625" style="2" customWidth="1"/>
    <col min="765" max="767" width="22" style="2" customWidth="1"/>
    <col min="768" max="768" width="33.1796875" style="2" customWidth="1"/>
    <col min="769" max="769" width="15.81640625" style="2" customWidth="1"/>
    <col min="770" max="770" width="24.81640625" style="2" customWidth="1"/>
    <col min="771" max="771" width="15.81640625" style="2" customWidth="1"/>
    <col min="772" max="772" width="15.1796875" style="2" customWidth="1"/>
    <col min="773" max="773" width="12.1796875" style="2" customWidth="1"/>
    <col min="774" max="774" width="14.54296875" style="2" customWidth="1"/>
    <col min="775" max="775" width="13.81640625" style="2" customWidth="1"/>
    <col min="776" max="777" width="15.453125" style="2" customWidth="1"/>
    <col min="778" max="778" width="14.1796875" style="2" customWidth="1"/>
    <col min="779" max="779" width="15.1796875" style="2" customWidth="1"/>
    <col min="780" max="780" width="14.81640625" style="2" customWidth="1"/>
    <col min="781" max="781" width="15.54296875" style="2" customWidth="1"/>
    <col min="782" max="792" width="15.81640625" style="2" customWidth="1"/>
    <col min="793" max="813" width="8.7265625" style="2"/>
    <col min="814" max="814" width="11.1796875" style="2" customWidth="1"/>
    <col min="815" max="826" width="8.7265625" style="2"/>
    <col min="827" max="827" width="10.453125" style="2" bestFit="1" customWidth="1"/>
    <col min="828" max="838" width="8.7265625" style="2"/>
    <col min="839" max="839" width="46.81640625" style="2" customWidth="1"/>
    <col min="840" max="840" width="36" style="2" customWidth="1"/>
    <col min="841" max="1014" width="8.7265625" style="2"/>
    <col min="1015" max="1015" width="11.81640625" style="2" customWidth="1"/>
    <col min="1016" max="1017" width="23.1796875" style="2" customWidth="1"/>
    <col min="1018" max="1018" width="34.81640625" style="2" customWidth="1"/>
    <col min="1019" max="1019" width="27.453125" style="2" customWidth="1"/>
    <col min="1020" max="1020" width="27.81640625" style="2" customWidth="1"/>
    <col min="1021" max="1023" width="22" style="2" customWidth="1"/>
    <col min="1024" max="1024" width="33.1796875" style="2" customWidth="1"/>
    <col min="1025" max="1025" width="15.81640625" style="2" customWidth="1"/>
    <col min="1026" max="1026" width="24.81640625" style="2" customWidth="1"/>
    <col min="1027" max="1027" width="15.81640625" style="2" customWidth="1"/>
    <col min="1028" max="1028" width="15.1796875" style="2" customWidth="1"/>
    <col min="1029" max="1029" width="12.1796875" style="2" customWidth="1"/>
    <col min="1030" max="1030" width="14.54296875" style="2" customWidth="1"/>
    <col min="1031" max="1031" width="13.81640625" style="2" customWidth="1"/>
    <col min="1032" max="1033" width="15.453125" style="2" customWidth="1"/>
    <col min="1034" max="1034" width="14.1796875" style="2" customWidth="1"/>
    <col min="1035" max="1035" width="15.1796875" style="2" customWidth="1"/>
    <col min="1036" max="1036" width="14.81640625" style="2" customWidth="1"/>
    <col min="1037" max="1037" width="15.54296875" style="2" customWidth="1"/>
    <col min="1038" max="1048" width="15.81640625" style="2" customWidth="1"/>
    <col min="1049" max="1069" width="8.7265625" style="2"/>
    <col min="1070" max="1070" width="11.1796875" style="2" customWidth="1"/>
    <col min="1071" max="1082" width="8.7265625" style="2"/>
    <col min="1083" max="1083" width="10.453125" style="2" bestFit="1" customWidth="1"/>
    <col min="1084" max="1094" width="8.7265625" style="2"/>
    <col min="1095" max="1095" width="46.81640625" style="2" customWidth="1"/>
    <col min="1096" max="1096" width="36" style="2" customWidth="1"/>
    <col min="1097" max="1270" width="8.7265625" style="2"/>
    <col min="1271" max="1271" width="11.81640625" style="2" customWidth="1"/>
    <col min="1272" max="1273" width="23.1796875" style="2" customWidth="1"/>
    <col min="1274" max="1274" width="34.81640625" style="2" customWidth="1"/>
    <col min="1275" max="1275" width="27.453125" style="2" customWidth="1"/>
    <col min="1276" max="1276" width="27.81640625" style="2" customWidth="1"/>
    <col min="1277" max="1279" width="22" style="2" customWidth="1"/>
    <col min="1280" max="1280" width="33.1796875" style="2" customWidth="1"/>
    <col min="1281" max="1281" width="15.81640625" style="2" customWidth="1"/>
    <col min="1282" max="1282" width="24.81640625" style="2" customWidth="1"/>
    <col min="1283" max="1283" width="15.81640625" style="2" customWidth="1"/>
    <col min="1284" max="1284" width="15.1796875" style="2" customWidth="1"/>
    <col min="1285" max="1285" width="12.1796875" style="2" customWidth="1"/>
    <col min="1286" max="1286" width="14.54296875" style="2" customWidth="1"/>
    <col min="1287" max="1287" width="13.81640625" style="2" customWidth="1"/>
    <col min="1288" max="1289" width="15.453125" style="2" customWidth="1"/>
    <col min="1290" max="1290" width="14.1796875" style="2" customWidth="1"/>
    <col min="1291" max="1291" width="15.1796875" style="2" customWidth="1"/>
    <col min="1292" max="1292" width="14.81640625" style="2" customWidth="1"/>
    <col min="1293" max="1293" width="15.54296875" style="2" customWidth="1"/>
    <col min="1294" max="1304" width="15.81640625" style="2" customWidth="1"/>
    <col min="1305" max="1325" width="8.7265625" style="2"/>
    <col min="1326" max="1326" width="11.1796875" style="2" customWidth="1"/>
    <col min="1327" max="1338" width="8.7265625" style="2"/>
    <col min="1339" max="1339" width="10.453125" style="2" bestFit="1" customWidth="1"/>
    <col min="1340" max="1350" width="8.7265625" style="2"/>
    <col min="1351" max="1351" width="46.81640625" style="2" customWidth="1"/>
    <col min="1352" max="1352" width="36" style="2" customWidth="1"/>
    <col min="1353" max="1526" width="8.7265625" style="2"/>
    <col min="1527" max="1527" width="11.81640625" style="2" customWidth="1"/>
    <col min="1528" max="1529" width="23.1796875" style="2" customWidth="1"/>
    <col min="1530" max="1530" width="34.81640625" style="2" customWidth="1"/>
    <col min="1531" max="1531" width="27.453125" style="2" customWidth="1"/>
    <col min="1532" max="1532" width="27.81640625" style="2" customWidth="1"/>
    <col min="1533" max="1535" width="22" style="2" customWidth="1"/>
    <col min="1536" max="1536" width="33.1796875" style="2" customWidth="1"/>
    <col min="1537" max="1537" width="15.81640625" style="2" customWidth="1"/>
    <col min="1538" max="1538" width="24.81640625" style="2" customWidth="1"/>
    <col min="1539" max="1539" width="15.81640625" style="2" customWidth="1"/>
    <col min="1540" max="1540" width="15.1796875" style="2" customWidth="1"/>
    <col min="1541" max="1541" width="12.1796875" style="2" customWidth="1"/>
    <col min="1542" max="1542" width="14.54296875" style="2" customWidth="1"/>
    <col min="1543" max="1543" width="13.81640625" style="2" customWidth="1"/>
    <col min="1544" max="1545" width="15.453125" style="2" customWidth="1"/>
    <col min="1546" max="1546" width="14.1796875" style="2" customWidth="1"/>
    <col min="1547" max="1547" width="15.1796875" style="2" customWidth="1"/>
    <col min="1548" max="1548" width="14.81640625" style="2" customWidth="1"/>
    <col min="1549" max="1549" width="15.54296875" style="2" customWidth="1"/>
    <col min="1550" max="1560" width="15.81640625" style="2" customWidth="1"/>
    <col min="1561" max="1581" width="8.7265625" style="2"/>
    <col min="1582" max="1582" width="11.1796875" style="2" customWidth="1"/>
    <col min="1583" max="1594" width="8.7265625" style="2"/>
    <col min="1595" max="1595" width="10.453125" style="2" bestFit="1" customWidth="1"/>
    <col min="1596" max="1606" width="8.7265625" style="2"/>
    <col min="1607" max="1607" width="46.81640625" style="2" customWidth="1"/>
    <col min="1608" max="1608" width="36" style="2" customWidth="1"/>
    <col min="1609" max="1782" width="8.7265625" style="2"/>
    <col min="1783" max="1783" width="11.81640625" style="2" customWidth="1"/>
    <col min="1784" max="1785" width="23.1796875" style="2" customWidth="1"/>
    <col min="1786" max="1786" width="34.81640625" style="2" customWidth="1"/>
    <col min="1787" max="1787" width="27.453125" style="2" customWidth="1"/>
    <col min="1788" max="1788" width="27.81640625" style="2" customWidth="1"/>
    <col min="1789" max="1791" width="22" style="2" customWidth="1"/>
    <col min="1792" max="1792" width="33.1796875" style="2" customWidth="1"/>
    <col min="1793" max="1793" width="15.81640625" style="2" customWidth="1"/>
    <col min="1794" max="1794" width="24.81640625" style="2" customWidth="1"/>
    <col min="1795" max="1795" width="15.81640625" style="2" customWidth="1"/>
    <col min="1796" max="1796" width="15.1796875" style="2" customWidth="1"/>
    <col min="1797" max="1797" width="12.1796875" style="2" customWidth="1"/>
    <col min="1798" max="1798" width="14.54296875" style="2" customWidth="1"/>
    <col min="1799" max="1799" width="13.81640625" style="2" customWidth="1"/>
    <col min="1800" max="1801" width="15.453125" style="2" customWidth="1"/>
    <col min="1802" max="1802" width="14.1796875" style="2" customWidth="1"/>
    <col min="1803" max="1803" width="15.1796875" style="2" customWidth="1"/>
    <col min="1804" max="1804" width="14.81640625" style="2" customWidth="1"/>
    <col min="1805" max="1805" width="15.54296875" style="2" customWidth="1"/>
    <col min="1806" max="1816" width="15.81640625" style="2" customWidth="1"/>
    <col min="1817" max="1837" width="8.7265625" style="2"/>
    <col min="1838" max="1838" width="11.1796875" style="2" customWidth="1"/>
    <col min="1839" max="1850" width="8.7265625" style="2"/>
    <col min="1851" max="1851" width="10.453125" style="2" bestFit="1" customWidth="1"/>
    <col min="1852" max="1862" width="8.7265625" style="2"/>
    <col min="1863" max="1863" width="46.81640625" style="2" customWidth="1"/>
    <col min="1864" max="1864" width="36" style="2" customWidth="1"/>
    <col min="1865" max="2038" width="8.7265625" style="2"/>
    <col min="2039" max="2039" width="11.81640625" style="2" customWidth="1"/>
    <col min="2040" max="2041" width="23.1796875" style="2" customWidth="1"/>
    <col min="2042" max="2042" width="34.81640625" style="2" customWidth="1"/>
    <col min="2043" max="2043" width="27.453125" style="2" customWidth="1"/>
    <col min="2044" max="2044" width="27.81640625" style="2" customWidth="1"/>
    <col min="2045" max="2047" width="22" style="2" customWidth="1"/>
    <col min="2048" max="2048" width="33.1796875" style="2" customWidth="1"/>
    <col min="2049" max="2049" width="15.81640625" style="2" customWidth="1"/>
    <col min="2050" max="2050" width="24.81640625" style="2" customWidth="1"/>
    <col min="2051" max="2051" width="15.81640625" style="2" customWidth="1"/>
    <col min="2052" max="2052" width="15.1796875" style="2" customWidth="1"/>
    <col min="2053" max="2053" width="12.1796875" style="2" customWidth="1"/>
    <col min="2054" max="2054" width="14.54296875" style="2" customWidth="1"/>
    <col min="2055" max="2055" width="13.81640625" style="2" customWidth="1"/>
    <col min="2056" max="2057" width="15.453125" style="2" customWidth="1"/>
    <col min="2058" max="2058" width="14.1796875" style="2" customWidth="1"/>
    <col min="2059" max="2059" width="15.1796875" style="2" customWidth="1"/>
    <col min="2060" max="2060" width="14.81640625" style="2" customWidth="1"/>
    <col min="2061" max="2061" width="15.54296875" style="2" customWidth="1"/>
    <col min="2062" max="2072" width="15.81640625" style="2" customWidth="1"/>
    <col min="2073" max="2093" width="8.7265625" style="2"/>
    <col min="2094" max="2094" width="11.1796875" style="2" customWidth="1"/>
    <col min="2095" max="2106" width="8.7265625" style="2"/>
    <col min="2107" max="2107" width="10.453125" style="2" bestFit="1" customWidth="1"/>
    <col min="2108" max="2118" width="8.7265625" style="2"/>
    <col min="2119" max="2119" width="46.81640625" style="2" customWidth="1"/>
    <col min="2120" max="2120" width="36" style="2" customWidth="1"/>
    <col min="2121" max="2294" width="8.7265625" style="2"/>
    <col min="2295" max="2295" width="11.81640625" style="2" customWidth="1"/>
    <col min="2296" max="2297" width="23.1796875" style="2" customWidth="1"/>
    <col min="2298" max="2298" width="34.81640625" style="2" customWidth="1"/>
    <col min="2299" max="2299" width="27.453125" style="2" customWidth="1"/>
    <col min="2300" max="2300" width="27.81640625" style="2" customWidth="1"/>
    <col min="2301" max="2303" width="22" style="2" customWidth="1"/>
    <col min="2304" max="2304" width="33.1796875" style="2" customWidth="1"/>
    <col min="2305" max="2305" width="15.81640625" style="2" customWidth="1"/>
    <col min="2306" max="2306" width="24.81640625" style="2" customWidth="1"/>
    <col min="2307" max="2307" width="15.81640625" style="2" customWidth="1"/>
    <col min="2308" max="2308" width="15.1796875" style="2" customWidth="1"/>
    <col min="2309" max="2309" width="12.1796875" style="2" customWidth="1"/>
    <col min="2310" max="2310" width="14.54296875" style="2" customWidth="1"/>
    <col min="2311" max="2311" width="13.81640625" style="2" customWidth="1"/>
    <col min="2312" max="2313" width="15.453125" style="2" customWidth="1"/>
    <col min="2314" max="2314" width="14.1796875" style="2" customWidth="1"/>
    <col min="2315" max="2315" width="15.1796875" style="2" customWidth="1"/>
    <col min="2316" max="2316" width="14.81640625" style="2" customWidth="1"/>
    <col min="2317" max="2317" width="15.54296875" style="2" customWidth="1"/>
    <col min="2318" max="2328" width="15.81640625" style="2" customWidth="1"/>
    <col min="2329" max="2349" width="8.7265625" style="2"/>
    <col min="2350" max="2350" width="11.1796875" style="2" customWidth="1"/>
    <col min="2351" max="2362" width="8.7265625" style="2"/>
    <col min="2363" max="2363" width="10.453125" style="2" bestFit="1" customWidth="1"/>
    <col min="2364" max="2374" width="8.7265625" style="2"/>
    <col min="2375" max="2375" width="46.81640625" style="2" customWidth="1"/>
    <col min="2376" max="2376" width="36" style="2" customWidth="1"/>
    <col min="2377" max="2550" width="8.7265625" style="2"/>
    <col min="2551" max="2551" width="11.81640625" style="2" customWidth="1"/>
    <col min="2552" max="2553" width="23.1796875" style="2" customWidth="1"/>
    <col min="2554" max="2554" width="34.81640625" style="2" customWidth="1"/>
    <col min="2555" max="2555" width="27.453125" style="2" customWidth="1"/>
    <col min="2556" max="2556" width="27.81640625" style="2" customWidth="1"/>
    <col min="2557" max="2559" width="22" style="2" customWidth="1"/>
    <col min="2560" max="2560" width="33.1796875" style="2" customWidth="1"/>
    <col min="2561" max="2561" width="15.81640625" style="2" customWidth="1"/>
    <col min="2562" max="2562" width="24.81640625" style="2" customWidth="1"/>
    <col min="2563" max="2563" width="15.81640625" style="2" customWidth="1"/>
    <col min="2564" max="2564" width="15.1796875" style="2" customWidth="1"/>
    <col min="2565" max="2565" width="12.1796875" style="2" customWidth="1"/>
    <col min="2566" max="2566" width="14.54296875" style="2" customWidth="1"/>
    <col min="2567" max="2567" width="13.81640625" style="2" customWidth="1"/>
    <col min="2568" max="2569" width="15.453125" style="2" customWidth="1"/>
    <col min="2570" max="2570" width="14.1796875" style="2" customWidth="1"/>
    <col min="2571" max="2571" width="15.1796875" style="2" customWidth="1"/>
    <col min="2572" max="2572" width="14.81640625" style="2" customWidth="1"/>
    <col min="2573" max="2573" width="15.54296875" style="2" customWidth="1"/>
    <col min="2574" max="2584" width="15.81640625" style="2" customWidth="1"/>
    <col min="2585" max="2605" width="8.7265625" style="2"/>
    <col min="2606" max="2606" width="11.1796875" style="2" customWidth="1"/>
    <col min="2607" max="2618" width="8.7265625" style="2"/>
    <col min="2619" max="2619" width="10.453125" style="2" bestFit="1" customWidth="1"/>
    <col min="2620" max="2630" width="8.7265625" style="2"/>
    <col min="2631" max="2631" width="46.81640625" style="2" customWidth="1"/>
    <col min="2632" max="2632" width="36" style="2" customWidth="1"/>
    <col min="2633" max="2806" width="8.7265625" style="2"/>
    <col min="2807" max="2807" width="11.81640625" style="2" customWidth="1"/>
    <col min="2808" max="2809" width="23.1796875" style="2" customWidth="1"/>
    <col min="2810" max="2810" width="34.81640625" style="2" customWidth="1"/>
    <col min="2811" max="2811" width="27.453125" style="2" customWidth="1"/>
    <col min="2812" max="2812" width="27.81640625" style="2" customWidth="1"/>
    <col min="2813" max="2815" width="22" style="2" customWidth="1"/>
    <col min="2816" max="2816" width="33.1796875" style="2" customWidth="1"/>
    <col min="2817" max="2817" width="15.81640625" style="2" customWidth="1"/>
    <col min="2818" max="2818" width="24.81640625" style="2" customWidth="1"/>
    <col min="2819" max="2819" width="15.81640625" style="2" customWidth="1"/>
    <col min="2820" max="2820" width="15.1796875" style="2" customWidth="1"/>
    <col min="2821" max="2821" width="12.1796875" style="2" customWidth="1"/>
    <col min="2822" max="2822" width="14.54296875" style="2" customWidth="1"/>
    <col min="2823" max="2823" width="13.81640625" style="2" customWidth="1"/>
    <col min="2824" max="2825" width="15.453125" style="2" customWidth="1"/>
    <col min="2826" max="2826" width="14.1796875" style="2" customWidth="1"/>
    <col min="2827" max="2827" width="15.1796875" style="2" customWidth="1"/>
    <col min="2828" max="2828" width="14.81640625" style="2" customWidth="1"/>
    <col min="2829" max="2829" width="15.54296875" style="2" customWidth="1"/>
    <col min="2830" max="2840" width="15.81640625" style="2" customWidth="1"/>
    <col min="2841" max="2861" width="8.7265625" style="2"/>
    <col min="2862" max="2862" width="11.1796875" style="2" customWidth="1"/>
    <col min="2863" max="2874" width="8.7265625" style="2"/>
    <col min="2875" max="2875" width="10.453125" style="2" bestFit="1" customWidth="1"/>
    <col min="2876" max="2886" width="8.7265625" style="2"/>
    <col min="2887" max="2887" width="46.81640625" style="2" customWidth="1"/>
    <col min="2888" max="2888" width="36" style="2" customWidth="1"/>
    <col min="2889" max="3062" width="8.7265625" style="2"/>
    <col min="3063" max="3063" width="11.81640625" style="2" customWidth="1"/>
    <col min="3064" max="3065" width="23.1796875" style="2" customWidth="1"/>
    <col min="3066" max="3066" width="34.81640625" style="2" customWidth="1"/>
    <col min="3067" max="3067" width="27.453125" style="2" customWidth="1"/>
    <col min="3068" max="3068" width="27.81640625" style="2" customWidth="1"/>
    <col min="3069" max="3071" width="22" style="2" customWidth="1"/>
    <col min="3072" max="3072" width="33.1796875" style="2" customWidth="1"/>
    <col min="3073" max="3073" width="15.81640625" style="2" customWidth="1"/>
    <col min="3074" max="3074" width="24.81640625" style="2" customWidth="1"/>
    <col min="3075" max="3075" width="15.81640625" style="2" customWidth="1"/>
    <col min="3076" max="3076" width="15.1796875" style="2" customWidth="1"/>
    <col min="3077" max="3077" width="12.1796875" style="2" customWidth="1"/>
    <col min="3078" max="3078" width="14.54296875" style="2" customWidth="1"/>
    <col min="3079" max="3079" width="13.81640625" style="2" customWidth="1"/>
    <col min="3080" max="3081" width="15.453125" style="2" customWidth="1"/>
    <col min="3082" max="3082" width="14.1796875" style="2" customWidth="1"/>
    <col min="3083" max="3083" width="15.1796875" style="2" customWidth="1"/>
    <col min="3084" max="3084" width="14.81640625" style="2" customWidth="1"/>
    <col min="3085" max="3085" width="15.54296875" style="2" customWidth="1"/>
    <col min="3086" max="3096" width="15.81640625" style="2" customWidth="1"/>
    <col min="3097" max="3117" width="8.7265625" style="2"/>
    <col min="3118" max="3118" width="11.1796875" style="2" customWidth="1"/>
    <col min="3119" max="3130" width="8.7265625" style="2"/>
    <col min="3131" max="3131" width="10.453125" style="2" bestFit="1" customWidth="1"/>
    <col min="3132" max="3142" width="8.7265625" style="2"/>
    <col min="3143" max="3143" width="46.81640625" style="2" customWidth="1"/>
    <col min="3144" max="3144" width="36" style="2" customWidth="1"/>
    <col min="3145" max="3318" width="8.7265625" style="2"/>
    <col min="3319" max="3319" width="11.81640625" style="2" customWidth="1"/>
    <col min="3320" max="3321" width="23.1796875" style="2" customWidth="1"/>
    <col min="3322" max="3322" width="34.81640625" style="2" customWidth="1"/>
    <col min="3323" max="3323" width="27.453125" style="2" customWidth="1"/>
    <col min="3324" max="3324" width="27.81640625" style="2" customWidth="1"/>
    <col min="3325" max="3327" width="22" style="2" customWidth="1"/>
    <col min="3328" max="3328" width="33.1796875" style="2" customWidth="1"/>
    <col min="3329" max="3329" width="15.81640625" style="2" customWidth="1"/>
    <col min="3330" max="3330" width="24.81640625" style="2" customWidth="1"/>
    <col min="3331" max="3331" width="15.81640625" style="2" customWidth="1"/>
    <col min="3332" max="3332" width="15.1796875" style="2" customWidth="1"/>
    <col min="3333" max="3333" width="12.1796875" style="2" customWidth="1"/>
    <col min="3334" max="3334" width="14.54296875" style="2" customWidth="1"/>
    <col min="3335" max="3335" width="13.81640625" style="2" customWidth="1"/>
    <col min="3336" max="3337" width="15.453125" style="2" customWidth="1"/>
    <col min="3338" max="3338" width="14.1796875" style="2" customWidth="1"/>
    <col min="3339" max="3339" width="15.1796875" style="2" customWidth="1"/>
    <col min="3340" max="3340" width="14.81640625" style="2" customWidth="1"/>
    <col min="3341" max="3341" width="15.54296875" style="2" customWidth="1"/>
    <col min="3342" max="3352" width="15.81640625" style="2" customWidth="1"/>
    <col min="3353" max="3373" width="8.7265625" style="2"/>
    <col min="3374" max="3374" width="11.1796875" style="2" customWidth="1"/>
    <col min="3375" max="3386" width="8.7265625" style="2"/>
    <col min="3387" max="3387" width="10.453125" style="2" bestFit="1" customWidth="1"/>
    <col min="3388" max="3398" width="8.7265625" style="2"/>
    <col min="3399" max="3399" width="46.81640625" style="2" customWidth="1"/>
    <col min="3400" max="3400" width="36" style="2" customWidth="1"/>
    <col min="3401" max="3574" width="8.7265625" style="2"/>
    <col min="3575" max="3575" width="11.81640625" style="2" customWidth="1"/>
    <col min="3576" max="3577" width="23.1796875" style="2" customWidth="1"/>
    <col min="3578" max="3578" width="34.81640625" style="2" customWidth="1"/>
    <col min="3579" max="3579" width="27.453125" style="2" customWidth="1"/>
    <col min="3580" max="3580" width="27.81640625" style="2" customWidth="1"/>
    <col min="3581" max="3583" width="22" style="2" customWidth="1"/>
    <col min="3584" max="3584" width="33.1796875" style="2" customWidth="1"/>
    <col min="3585" max="3585" width="15.81640625" style="2" customWidth="1"/>
    <col min="3586" max="3586" width="24.81640625" style="2" customWidth="1"/>
    <col min="3587" max="3587" width="15.81640625" style="2" customWidth="1"/>
    <col min="3588" max="3588" width="15.1796875" style="2" customWidth="1"/>
    <col min="3589" max="3589" width="12.1796875" style="2" customWidth="1"/>
    <col min="3590" max="3590" width="14.54296875" style="2" customWidth="1"/>
    <col min="3591" max="3591" width="13.81640625" style="2" customWidth="1"/>
    <col min="3592" max="3593" width="15.453125" style="2" customWidth="1"/>
    <col min="3594" max="3594" width="14.1796875" style="2" customWidth="1"/>
    <col min="3595" max="3595" width="15.1796875" style="2" customWidth="1"/>
    <col min="3596" max="3596" width="14.81640625" style="2" customWidth="1"/>
    <col min="3597" max="3597" width="15.54296875" style="2" customWidth="1"/>
    <col min="3598" max="3608" width="15.81640625" style="2" customWidth="1"/>
    <col min="3609" max="3629" width="8.7265625" style="2"/>
    <col min="3630" max="3630" width="11.1796875" style="2" customWidth="1"/>
    <col min="3631" max="3642" width="8.7265625" style="2"/>
    <col min="3643" max="3643" width="10.453125" style="2" bestFit="1" customWidth="1"/>
    <col min="3644" max="3654" width="8.7265625" style="2"/>
    <col min="3655" max="3655" width="46.81640625" style="2" customWidth="1"/>
    <col min="3656" max="3656" width="36" style="2" customWidth="1"/>
    <col min="3657" max="3830" width="8.7265625" style="2"/>
    <col min="3831" max="3831" width="11.81640625" style="2" customWidth="1"/>
    <col min="3832" max="3833" width="23.1796875" style="2" customWidth="1"/>
    <col min="3834" max="3834" width="34.81640625" style="2" customWidth="1"/>
    <col min="3835" max="3835" width="27.453125" style="2" customWidth="1"/>
    <col min="3836" max="3836" width="27.81640625" style="2" customWidth="1"/>
    <col min="3837" max="3839" width="22" style="2" customWidth="1"/>
    <col min="3840" max="3840" width="33.1796875" style="2" customWidth="1"/>
    <col min="3841" max="3841" width="15.81640625" style="2" customWidth="1"/>
    <col min="3842" max="3842" width="24.81640625" style="2" customWidth="1"/>
    <col min="3843" max="3843" width="15.81640625" style="2" customWidth="1"/>
    <col min="3844" max="3844" width="15.1796875" style="2" customWidth="1"/>
    <col min="3845" max="3845" width="12.1796875" style="2" customWidth="1"/>
    <col min="3846" max="3846" width="14.54296875" style="2" customWidth="1"/>
    <col min="3847" max="3847" width="13.81640625" style="2" customWidth="1"/>
    <col min="3848" max="3849" width="15.453125" style="2" customWidth="1"/>
    <col min="3850" max="3850" width="14.1796875" style="2" customWidth="1"/>
    <col min="3851" max="3851" width="15.1796875" style="2" customWidth="1"/>
    <col min="3852" max="3852" width="14.81640625" style="2" customWidth="1"/>
    <col min="3853" max="3853" width="15.54296875" style="2" customWidth="1"/>
    <col min="3854" max="3864" width="15.81640625" style="2" customWidth="1"/>
    <col min="3865" max="3885" width="8.7265625" style="2"/>
    <col min="3886" max="3886" width="11.1796875" style="2" customWidth="1"/>
    <col min="3887" max="3898" width="8.7265625" style="2"/>
    <col min="3899" max="3899" width="10.453125" style="2" bestFit="1" customWidth="1"/>
    <col min="3900" max="3910" width="8.7265625" style="2"/>
    <col min="3911" max="3911" width="46.81640625" style="2" customWidth="1"/>
    <col min="3912" max="3912" width="36" style="2" customWidth="1"/>
    <col min="3913" max="4086" width="8.7265625" style="2"/>
    <col min="4087" max="4087" width="11.81640625" style="2" customWidth="1"/>
    <col min="4088" max="4089" width="23.1796875" style="2" customWidth="1"/>
    <col min="4090" max="4090" width="34.81640625" style="2" customWidth="1"/>
    <col min="4091" max="4091" width="27.453125" style="2" customWidth="1"/>
    <col min="4092" max="4092" width="27.81640625" style="2" customWidth="1"/>
    <col min="4093" max="4095" width="22" style="2" customWidth="1"/>
    <col min="4096" max="4096" width="33.1796875" style="2" customWidth="1"/>
    <col min="4097" max="4097" width="15.81640625" style="2" customWidth="1"/>
    <col min="4098" max="4098" width="24.81640625" style="2" customWidth="1"/>
    <col min="4099" max="4099" width="15.81640625" style="2" customWidth="1"/>
    <col min="4100" max="4100" width="15.1796875" style="2" customWidth="1"/>
    <col min="4101" max="4101" width="12.1796875" style="2" customWidth="1"/>
    <col min="4102" max="4102" width="14.54296875" style="2" customWidth="1"/>
    <col min="4103" max="4103" width="13.81640625" style="2" customWidth="1"/>
    <col min="4104" max="4105" width="15.453125" style="2" customWidth="1"/>
    <col min="4106" max="4106" width="14.1796875" style="2" customWidth="1"/>
    <col min="4107" max="4107" width="15.1796875" style="2" customWidth="1"/>
    <col min="4108" max="4108" width="14.81640625" style="2" customWidth="1"/>
    <col min="4109" max="4109" width="15.54296875" style="2" customWidth="1"/>
    <col min="4110" max="4120" width="15.81640625" style="2" customWidth="1"/>
    <col min="4121" max="4141" width="8.7265625" style="2"/>
    <col min="4142" max="4142" width="11.1796875" style="2" customWidth="1"/>
    <col min="4143" max="4154" width="8.7265625" style="2"/>
    <col min="4155" max="4155" width="10.453125" style="2" bestFit="1" customWidth="1"/>
    <col min="4156" max="4166" width="8.7265625" style="2"/>
    <col min="4167" max="4167" width="46.81640625" style="2" customWidth="1"/>
    <col min="4168" max="4168" width="36" style="2" customWidth="1"/>
    <col min="4169" max="4342" width="8.7265625" style="2"/>
    <col min="4343" max="4343" width="11.81640625" style="2" customWidth="1"/>
    <col min="4344" max="4345" width="23.1796875" style="2" customWidth="1"/>
    <col min="4346" max="4346" width="34.81640625" style="2" customWidth="1"/>
    <col min="4347" max="4347" width="27.453125" style="2" customWidth="1"/>
    <col min="4348" max="4348" width="27.81640625" style="2" customWidth="1"/>
    <col min="4349" max="4351" width="22" style="2" customWidth="1"/>
    <col min="4352" max="4352" width="33.1796875" style="2" customWidth="1"/>
    <col min="4353" max="4353" width="15.81640625" style="2" customWidth="1"/>
    <col min="4354" max="4354" width="24.81640625" style="2" customWidth="1"/>
    <col min="4355" max="4355" width="15.81640625" style="2" customWidth="1"/>
    <col min="4356" max="4356" width="15.1796875" style="2" customWidth="1"/>
    <col min="4357" max="4357" width="12.1796875" style="2" customWidth="1"/>
    <col min="4358" max="4358" width="14.54296875" style="2" customWidth="1"/>
    <col min="4359" max="4359" width="13.81640625" style="2" customWidth="1"/>
    <col min="4360" max="4361" width="15.453125" style="2" customWidth="1"/>
    <col min="4362" max="4362" width="14.1796875" style="2" customWidth="1"/>
    <col min="4363" max="4363" width="15.1796875" style="2" customWidth="1"/>
    <col min="4364" max="4364" width="14.81640625" style="2" customWidth="1"/>
    <col min="4365" max="4365" width="15.54296875" style="2" customWidth="1"/>
    <col min="4366" max="4376" width="15.81640625" style="2" customWidth="1"/>
    <col min="4377" max="4397" width="8.7265625" style="2"/>
    <col min="4398" max="4398" width="11.1796875" style="2" customWidth="1"/>
    <col min="4399" max="4410" width="8.7265625" style="2"/>
    <col min="4411" max="4411" width="10.453125" style="2" bestFit="1" customWidth="1"/>
    <col min="4412" max="4422" width="8.7265625" style="2"/>
    <col min="4423" max="4423" width="46.81640625" style="2" customWidth="1"/>
    <col min="4424" max="4424" width="36" style="2" customWidth="1"/>
    <col min="4425" max="4598" width="8.7265625" style="2"/>
    <col min="4599" max="4599" width="11.81640625" style="2" customWidth="1"/>
    <col min="4600" max="4601" width="23.1796875" style="2" customWidth="1"/>
    <col min="4602" max="4602" width="34.81640625" style="2" customWidth="1"/>
    <col min="4603" max="4603" width="27.453125" style="2" customWidth="1"/>
    <col min="4604" max="4604" width="27.81640625" style="2" customWidth="1"/>
    <col min="4605" max="4607" width="22" style="2" customWidth="1"/>
    <col min="4608" max="4608" width="33.1796875" style="2" customWidth="1"/>
    <col min="4609" max="4609" width="15.81640625" style="2" customWidth="1"/>
    <col min="4610" max="4610" width="24.81640625" style="2" customWidth="1"/>
    <col min="4611" max="4611" width="15.81640625" style="2" customWidth="1"/>
    <col min="4612" max="4612" width="15.1796875" style="2" customWidth="1"/>
    <col min="4613" max="4613" width="12.1796875" style="2" customWidth="1"/>
    <col min="4614" max="4614" width="14.54296875" style="2" customWidth="1"/>
    <col min="4615" max="4615" width="13.81640625" style="2" customWidth="1"/>
    <col min="4616" max="4617" width="15.453125" style="2" customWidth="1"/>
    <col min="4618" max="4618" width="14.1796875" style="2" customWidth="1"/>
    <col min="4619" max="4619" width="15.1796875" style="2" customWidth="1"/>
    <col min="4620" max="4620" width="14.81640625" style="2" customWidth="1"/>
    <col min="4621" max="4621" width="15.54296875" style="2" customWidth="1"/>
    <col min="4622" max="4632" width="15.81640625" style="2" customWidth="1"/>
    <col min="4633" max="4653" width="8.7265625" style="2"/>
    <col min="4654" max="4654" width="11.1796875" style="2" customWidth="1"/>
    <col min="4655" max="4666" width="8.7265625" style="2"/>
    <col min="4667" max="4667" width="10.453125" style="2" bestFit="1" customWidth="1"/>
    <col min="4668" max="4678" width="8.7265625" style="2"/>
    <col min="4679" max="4679" width="46.81640625" style="2" customWidth="1"/>
    <col min="4680" max="4680" width="36" style="2" customWidth="1"/>
    <col min="4681" max="4854" width="8.7265625" style="2"/>
    <col min="4855" max="4855" width="11.81640625" style="2" customWidth="1"/>
    <col min="4856" max="4857" width="23.1796875" style="2" customWidth="1"/>
    <col min="4858" max="4858" width="34.81640625" style="2" customWidth="1"/>
    <col min="4859" max="4859" width="27.453125" style="2" customWidth="1"/>
    <col min="4860" max="4860" width="27.81640625" style="2" customWidth="1"/>
    <col min="4861" max="4863" width="22" style="2" customWidth="1"/>
    <col min="4864" max="4864" width="33.1796875" style="2" customWidth="1"/>
    <col min="4865" max="4865" width="15.81640625" style="2" customWidth="1"/>
    <col min="4866" max="4866" width="24.81640625" style="2" customWidth="1"/>
    <col min="4867" max="4867" width="15.81640625" style="2" customWidth="1"/>
    <col min="4868" max="4868" width="15.1796875" style="2" customWidth="1"/>
    <col min="4869" max="4869" width="12.1796875" style="2" customWidth="1"/>
    <col min="4870" max="4870" width="14.54296875" style="2" customWidth="1"/>
    <col min="4871" max="4871" width="13.81640625" style="2" customWidth="1"/>
    <col min="4872" max="4873" width="15.453125" style="2" customWidth="1"/>
    <col min="4874" max="4874" width="14.1796875" style="2" customWidth="1"/>
    <col min="4875" max="4875" width="15.1796875" style="2" customWidth="1"/>
    <col min="4876" max="4876" width="14.81640625" style="2" customWidth="1"/>
    <col min="4877" max="4877" width="15.54296875" style="2" customWidth="1"/>
    <col min="4878" max="4888" width="15.81640625" style="2" customWidth="1"/>
    <col min="4889" max="4909" width="8.7265625" style="2"/>
    <col min="4910" max="4910" width="11.1796875" style="2" customWidth="1"/>
    <col min="4911" max="4922" width="8.7265625" style="2"/>
    <col min="4923" max="4923" width="10.453125" style="2" bestFit="1" customWidth="1"/>
    <col min="4924" max="4934" width="8.7265625" style="2"/>
    <col min="4935" max="4935" width="46.81640625" style="2" customWidth="1"/>
    <col min="4936" max="4936" width="36" style="2" customWidth="1"/>
    <col min="4937" max="5110" width="8.7265625" style="2"/>
    <col min="5111" max="5111" width="11.81640625" style="2" customWidth="1"/>
    <col min="5112" max="5113" width="23.1796875" style="2" customWidth="1"/>
    <col min="5114" max="5114" width="34.81640625" style="2" customWidth="1"/>
    <col min="5115" max="5115" width="27.453125" style="2" customWidth="1"/>
    <col min="5116" max="5116" width="27.81640625" style="2" customWidth="1"/>
    <col min="5117" max="5119" width="22" style="2" customWidth="1"/>
    <col min="5120" max="5120" width="33.1796875" style="2" customWidth="1"/>
    <col min="5121" max="5121" width="15.81640625" style="2" customWidth="1"/>
    <col min="5122" max="5122" width="24.81640625" style="2" customWidth="1"/>
    <col min="5123" max="5123" width="15.81640625" style="2" customWidth="1"/>
    <col min="5124" max="5124" width="15.1796875" style="2" customWidth="1"/>
    <col min="5125" max="5125" width="12.1796875" style="2" customWidth="1"/>
    <col min="5126" max="5126" width="14.54296875" style="2" customWidth="1"/>
    <col min="5127" max="5127" width="13.81640625" style="2" customWidth="1"/>
    <col min="5128" max="5129" width="15.453125" style="2" customWidth="1"/>
    <col min="5130" max="5130" width="14.1796875" style="2" customWidth="1"/>
    <col min="5131" max="5131" width="15.1796875" style="2" customWidth="1"/>
    <col min="5132" max="5132" width="14.81640625" style="2" customWidth="1"/>
    <col min="5133" max="5133" width="15.54296875" style="2" customWidth="1"/>
    <col min="5134" max="5144" width="15.81640625" style="2" customWidth="1"/>
    <col min="5145" max="5165" width="8.7265625" style="2"/>
    <col min="5166" max="5166" width="11.1796875" style="2" customWidth="1"/>
    <col min="5167" max="5178" width="8.7265625" style="2"/>
    <col min="5179" max="5179" width="10.453125" style="2" bestFit="1" customWidth="1"/>
    <col min="5180" max="5190" width="8.7265625" style="2"/>
    <col min="5191" max="5191" width="46.81640625" style="2" customWidth="1"/>
    <col min="5192" max="5192" width="36" style="2" customWidth="1"/>
    <col min="5193" max="5366" width="8.7265625" style="2"/>
    <col min="5367" max="5367" width="11.81640625" style="2" customWidth="1"/>
    <col min="5368" max="5369" width="23.1796875" style="2" customWidth="1"/>
    <col min="5370" max="5370" width="34.81640625" style="2" customWidth="1"/>
    <col min="5371" max="5371" width="27.453125" style="2" customWidth="1"/>
    <col min="5372" max="5372" width="27.81640625" style="2" customWidth="1"/>
    <col min="5373" max="5375" width="22" style="2" customWidth="1"/>
    <col min="5376" max="5376" width="33.1796875" style="2" customWidth="1"/>
    <col min="5377" max="5377" width="15.81640625" style="2" customWidth="1"/>
    <col min="5378" max="5378" width="24.81640625" style="2" customWidth="1"/>
    <col min="5379" max="5379" width="15.81640625" style="2" customWidth="1"/>
    <col min="5380" max="5380" width="15.1796875" style="2" customWidth="1"/>
    <col min="5381" max="5381" width="12.1796875" style="2" customWidth="1"/>
    <col min="5382" max="5382" width="14.54296875" style="2" customWidth="1"/>
    <col min="5383" max="5383" width="13.81640625" style="2" customWidth="1"/>
    <col min="5384" max="5385" width="15.453125" style="2" customWidth="1"/>
    <col min="5386" max="5386" width="14.1796875" style="2" customWidth="1"/>
    <col min="5387" max="5387" width="15.1796875" style="2" customWidth="1"/>
    <col min="5388" max="5388" width="14.81640625" style="2" customWidth="1"/>
    <col min="5389" max="5389" width="15.54296875" style="2" customWidth="1"/>
    <col min="5390" max="5400" width="15.81640625" style="2" customWidth="1"/>
    <col min="5401" max="5421" width="8.7265625" style="2"/>
    <col min="5422" max="5422" width="11.1796875" style="2" customWidth="1"/>
    <col min="5423" max="5434" width="8.7265625" style="2"/>
    <col min="5435" max="5435" width="10.453125" style="2" bestFit="1" customWidth="1"/>
    <col min="5436" max="5446" width="8.7265625" style="2"/>
    <col min="5447" max="5447" width="46.81640625" style="2" customWidth="1"/>
    <col min="5448" max="5448" width="36" style="2" customWidth="1"/>
    <col min="5449" max="5622" width="8.7265625" style="2"/>
    <col min="5623" max="5623" width="11.81640625" style="2" customWidth="1"/>
    <col min="5624" max="5625" width="23.1796875" style="2" customWidth="1"/>
    <col min="5626" max="5626" width="34.81640625" style="2" customWidth="1"/>
    <col min="5627" max="5627" width="27.453125" style="2" customWidth="1"/>
    <col min="5628" max="5628" width="27.81640625" style="2" customWidth="1"/>
    <col min="5629" max="5631" width="22" style="2" customWidth="1"/>
    <col min="5632" max="5632" width="33.1796875" style="2" customWidth="1"/>
    <col min="5633" max="5633" width="15.81640625" style="2" customWidth="1"/>
    <col min="5634" max="5634" width="24.81640625" style="2" customWidth="1"/>
    <col min="5635" max="5635" width="15.81640625" style="2" customWidth="1"/>
    <col min="5636" max="5636" width="15.1796875" style="2" customWidth="1"/>
    <col min="5637" max="5637" width="12.1796875" style="2" customWidth="1"/>
    <col min="5638" max="5638" width="14.54296875" style="2" customWidth="1"/>
    <col min="5639" max="5639" width="13.81640625" style="2" customWidth="1"/>
    <col min="5640" max="5641" width="15.453125" style="2" customWidth="1"/>
    <col min="5642" max="5642" width="14.1796875" style="2" customWidth="1"/>
    <col min="5643" max="5643" width="15.1796875" style="2" customWidth="1"/>
    <col min="5644" max="5644" width="14.81640625" style="2" customWidth="1"/>
    <col min="5645" max="5645" width="15.54296875" style="2" customWidth="1"/>
    <col min="5646" max="5656" width="15.81640625" style="2" customWidth="1"/>
    <col min="5657" max="5677" width="8.7265625" style="2"/>
    <col min="5678" max="5678" width="11.1796875" style="2" customWidth="1"/>
    <col min="5679" max="5690" width="8.7265625" style="2"/>
    <col min="5691" max="5691" width="10.453125" style="2" bestFit="1" customWidth="1"/>
    <col min="5692" max="5702" width="8.7265625" style="2"/>
    <col min="5703" max="5703" width="46.81640625" style="2" customWidth="1"/>
    <col min="5704" max="5704" width="36" style="2" customWidth="1"/>
    <col min="5705" max="5878" width="8.7265625" style="2"/>
    <col min="5879" max="5879" width="11.81640625" style="2" customWidth="1"/>
    <col min="5880" max="5881" width="23.1796875" style="2" customWidth="1"/>
    <col min="5882" max="5882" width="34.81640625" style="2" customWidth="1"/>
    <col min="5883" max="5883" width="27.453125" style="2" customWidth="1"/>
    <col min="5884" max="5884" width="27.81640625" style="2" customWidth="1"/>
    <col min="5885" max="5887" width="22" style="2" customWidth="1"/>
    <col min="5888" max="5888" width="33.1796875" style="2" customWidth="1"/>
    <col min="5889" max="5889" width="15.81640625" style="2" customWidth="1"/>
    <col min="5890" max="5890" width="24.81640625" style="2" customWidth="1"/>
    <col min="5891" max="5891" width="15.81640625" style="2" customWidth="1"/>
    <col min="5892" max="5892" width="15.1796875" style="2" customWidth="1"/>
    <col min="5893" max="5893" width="12.1796875" style="2" customWidth="1"/>
    <col min="5894" max="5894" width="14.54296875" style="2" customWidth="1"/>
    <col min="5895" max="5895" width="13.81640625" style="2" customWidth="1"/>
    <col min="5896" max="5897" width="15.453125" style="2" customWidth="1"/>
    <col min="5898" max="5898" width="14.1796875" style="2" customWidth="1"/>
    <col min="5899" max="5899" width="15.1796875" style="2" customWidth="1"/>
    <col min="5900" max="5900" width="14.81640625" style="2" customWidth="1"/>
    <col min="5901" max="5901" width="15.54296875" style="2" customWidth="1"/>
    <col min="5902" max="5912" width="15.81640625" style="2" customWidth="1"/>
    <col min="5913" max="5933" width="8.7265625" style="2"/>
    <col min="5934" max="5934" width="11.1796875" style="2" customWidth="1"/>
    <col min="5935" max="5946" width="8.7265625" style="2"/>
    <col min="5947" max="5947" width="10.453125" style="2" bestFit="1" customWidth="1"/>
    <col min="5948" max="5958" width="8.7265625" style="2"/>
    <col min="5959" max="5959" width="46.81640625" style="2" customWidth="1"/>
    <col min="5960" max="5960" width="36" style="2" customWidth="1"/>
    <col min="5961" max="6134" width="8.7265625" style="2"/>
    <col min="6135" max="6135" width="11.81640625" style="2" customWidth="1"/>
    <col min="6136" max="6137" width="23.1796875" style="2" customWidth="1"/>
    <col min="6138" max="6138" width="34.81640625" style="2" customWidth="1"/>
    <col min="6139" max="6139" width="27.453125" style="2" customWidth="1"/>
    <col min="6140" max="6140" width="27.81640625" style="2" customWidth="1"/>
    <col min="6141" max="6143" width="22" style="2" customWidth="1"/>
    <col min="6144" max="6144" width="33.1796875" style="2" customWidth="1"/>
    <col min="6145" max="6145" width="15.81640625" style="2" customWidth="1"/>
    <col min="6146" max="6146" width="24.81640625" style="2" customWidth="1"/>
    <col min="6147" max="6147" width="15.81640625" style="2" customWidth="1"/>
    <col min="6148" max="6148" width="15.1796875" style="2" customWidth="1"/>
    <col min="6149" max="6149" width="12.1796875" style="2" customWidth="1"/>
    <col min="6150" max="6150" width="14.54296875" style="2" customWidth="1"/>
    <col min="6151" max="6151" width="13.81640625" style="2" customWidth="1"/>
    <col min="6152" max="6153" width="15.453125" style="2" customWidth="1"/>
    <col min="6154" max="6154" width="14.1796875" style="2" customWidth="1"/>
    <col min="6155" max="6155" width="15.1796875" style="2" customWidth="1"/>
    <col min="6156" max="6156" width="14.81640625" style="2" customWidth="1"/>
    <col min="6157" max="6157" width="15.54296875" style="2" customWidth="1"/>
    <col min="6158" max="6168" width="15.81640625" style="2" customWidth="1"/>
    <col min="6169" max="6189" width="8.7265625" style="2"/>
    <col min="6190" max="6190" width="11.1796875" style="2" customWidth="1"/>
    <col min="6191" max="6202" width="8.7265625" style="2"/>
    <col min="6203" max="6203" width="10.453125" style="2" bestFit="1" customWidth="1"/>
    <col min="6204" max="6214" width="8.7265625" style="2"/>
    <col min="6215" max="6215" width="46.81640625" style="2" customWidth="1"/>
    <col min="6216" max="6216" width="36" style="2" customWidth="1"/>
    <col min="6217" max="6390" width="8.7265625" style="2"/>
    <col min="6391" max="6391" width="11.81640625" style="2" customWidth="1"/>
    <col min="6392" max="6393" width="23.1796875" style="2" customWidth="1"/>
    <col min="6394" max="6394" width="34.81640625" style="2" customWidth="1"/>
    <col min="6395" max="6395" width="27.453125" style="2" customWidth="1"/>
    <col min="6396" max="6396" width="27.81640625" style="2" customWidth="1"/>
    <col min="6397" max="6399" width="22" style="2" customWidth="1"/>
    <col min="6400" max="6400" width="33.1796875" style="2" customWidth="1"/>
    <col min="6401" max="6401" width="15.81640625" style="2" customWidth="1"/>
    <col min="6402" max="6402" width="24.81640625" style="2" customWidth="1"/>
    <col min="6403" max="6403" width="15.81640625" style="2" customWidth="1"/>
    <col min="6404" max="6404" width="15.1796875" style="2" customWidth="1"/>
    <col min="6405" max="6405" width="12.1796875" style="2" customWidth="1"/>
    <col min="6406" max="6406" width="14.54296875" style="2" customWidth="1"/>
    <col min="6407" max="6407" width="13.81640625" style="2" customWidth="1"/>
    <col min="6408" max="6409" width="15.453125" style="2" customWidth="1"/>
    <col min="6410" max="6410" width="14.1796875" style="2" customWidth="1"/>
    <col min="6411" max="6411" width="15.1796875" style="2" customWidth="1"/>
    <col min="6412" max="6412" width="14.81640625" style="2" customWidth="1"/>
    <col min="6413" max="6413" width="15.54296875" style="2" customWidth="1"/>
    <col min="6414" max="6424" width="15.81640625" style="2" customWidth="1"/>
    <col min="6425" max="6445" width="8.7265625" style="2"/>
    <col min="6446" max="6446" width="11.1796875" style="2" customWidth="1"/>
    <col min="6447" max="6458" width="8.7265625" style="2"/>
    <col min="6459" max="6459" width="10.453125" style="2" bestFit="1" customWidth="1"/>
    <col min="6460" max="6470" width="8.7265625" style="2"/>
    <col min="6471" max="6471" width="46.81640625" style="2" customWidth="1"/>
    <col min="6472" max="6472" width="36" style="2" customWidth="1"/>
    <col min="6473" max="6646" width="8.7265625" style="2"/>
    <col min="6647" max="6647" width="11.81640625" style="2" customWidth="1"/>
    <col min="6648" max="6649" width="23.1796875" style="2" customWidth="1"/>
    <col min="6650" max="6650" width="34.81640625" style="2" customWidth="1"/>
    <col min="6651" max="6651" width="27.453125" style="2" customWidth="1"/>
    <col min="6652" max="6652" width="27.81640625" style="2" customWidth="1"/>
    <col min="6653" max="6655" width="22" style="2" customWidth="1"/>
    <col min="6656" max="6656" width="33.1796875" style="2" customWidth="1"/>
    <col min="6657" max="6657" width="15.81640625" style="2" customWidth="1"/>
    <col min="6658" max="6658" width="24.81640625" style="2" customWidth="1"/>
    <col min="6659" max="6659" width="15.81640625" style="2" customWidth="1"/>
    <col min="6660" max="6660" width="15.1796875" style="2" customWidth="1"/>
    <col min="6661" max="6661" width="12.1796875" style="2" customWidth="1"/>
    <col min="6662" max="6662" width="14.54296875" style="2" customWidth="1"/>
    <col min="6663" max="6663" width="13.81640625" style="2" customWidth="1"/>
    <col min="6664" max="6665" width="15.453125" style="2" customWidth="1"/>
    <col min="6666" max="6666" width="14.1796875" style="2" customWidth="1"/>
    <col min="6667" max="6667" width="15.1796875" style="2" customWidth="1"/>
    <col min="6668" max="6668" width="14.81640625" style="2" customWidth="1"/>
    <col min="6669" max="6669" width="15.54296875" style="2" customWidth="1"/>
    <col min="6670" max="6680" width="15.81640625" style="2" customWidth="1"/>
    <col min="6681" max="6701" width="8.7265625" style="2"/>
    <col min="6702" max="6702" width="11.1796875" style="2" customWidth="1"/>
    <col min="6703" max="6714" width="8.7265625" style="2"/>
    <col min="6715" max="6715" width="10.453125" style="2" bestFit="1" customWidth="1"/>
    <col min="6716" max="6726" width="8.7265625" style="2"/>
    <col min="6727" max="6727" width="46.81640625" style="2" customWidth="1"/>
    <col min="6728" max="6728" width="36" style="2" customWidth="1"/>
    <col min="6729" max="6902" width="8.7265625" style="2"/>
    <col min="6903" max="6903" width="11.81640625" style="2" customWidth="1"/>
    <col min="6904" max="6905" width="23.1796875" style="2" customWidth="1"/>
    <col min="6906" max="6906" width="34.81640625" style="2" customWidth="1"/>
    <col min="6907" max="6907" width="27.453125" style="2" customWidth="1"/>
    <col min="6908" max="6908" width="27.81640625" style="2" customWidth="1"/>
    <col min="6909" max="6911" width="22" style="2" customWidth="1"/>
    <col min="6912" max="6912" width="33.1796875" style="2" customWidth="1"/>
    <col min="6913" max="6913" width="15.81640625" style="2" customWidth="1"/>
    <col min="6914" max="6914" width="24.81640625" style="2" customWidth="1"/>
    <col min="6915" max="6915" width="15.81640625" style="2" customWidth="1"/>
    <col min="6916" max="6916" width="15.1796875" style="2" customWidth="1"/>
    <col min="6917" max="6917" width="12.1796875" style="2" customWidth="1"/>
    <col min="6918" max="6918" width="14.54296875" style="2" customWidth="1"/>
    <col min="6919" max="6919" width="13.81640625" style="2" customWidth="1"/>
    <col min="6920" max="6921" width="15.453125" style="2" customWidth="1"/>
    <col min="6922" max="6922" width="14.1796875" style="2" customWidth="1"/>
    <col min="6923" max="6923" width="15.1796875" style="2" customWidth="1"/>
    <col min="6924" max="6924" width="14.81640625" style="2" customWidth="1"/>
    <col min="6925" max="6925" width="15.54296875" style="2" customWidth="1"/>
    <col min="6926" max="6936" width="15.81640625" style="2" customWidth="1"/>
    <col min="6937" max="6957" width="8.7265625" style="2"/>
    <col min="6958" max="6958" width="11.1796875" style="2" customWidth="1"/>
    <col min="6959" max="6970" width="8.7265625" style="2"/>
    <col min="6971" max="6971" width="10.453125" style="2" bestFit="1" customWidth="1"/>
    <col min="6972" max="6982" width="8.7265625" style="2"/>
    <col min="6983" max="6983" width="46.81640625" style="2" customWidth="1"/>
    <col min="6984" max="6984" width="36" style="2" customWidth="1"/>
    <col min="6985" max="7158" width="8.7265625" style="2"/>
    <col min="7159" max="7159" width="11.81640625" style="2" customWidth="1"/>
    <col min="7160" max="7161" width="23.1796875" style="2" customWidth="1"/>
    <col min="7162" max="7162" width="34.81640625" style="2" customWidth="1"/>
    <col min="7163" max="7163" width="27.453125" style="2" customWidth="1"/>
    <col min="7164" max="7164" width="27.81640625" style="2" customWidth="1"/>
    <col min="7165" max="7167" width="22" style="2" customWidth="1"/>
    <col min="7168" max="7168" width="33.1796875" style="2" customWidth="1"/>
    <col min="7169" max="7169" width="15.81640625" style="2" customWidth="1"/>
    <col min="7170" max="7170" width="24.81640625" style="2" customWidth="1"/>
    <col min="7171" max="7171" width="15.81640625" style="2" customWidth="1"/>
    <col min="7172" max="7172" width="15.1796875" style="2" customWidth="1"/>
    <col min="7173" max="7173" width="12.1796875" style="2" customWidth="1"/>
    <col min="7174" max="7174" width="14.54296875" style="2" customWidth="1"/>
    <col min="7175" max="7175" width="13.81640625" style="2" customWidth="1"/>
    <col min="7176" max="7177" width="15.453125" style="2" customWidth="1"/>
    <col min="7178" max="7178" width="14.1796875" style="2" customWidth="1"/>
    <col min="7179" max="7179" width="15.1796875" style="2" customWidth="1"/>
    <col min="7180" max="7180" width="14.81640625" style="2" customWidth="1"/>
    <col min="7181" max="7181" width="15.54296875" style="2" customWidth="1"/>
    <col min="7182" max="7192" width="15.81640625" style="2" customWidth="1"/>
    <col min="7193" max="7213" width="8.7265625" style="2"/>
    <col min="7214" max="7214" width="11.1796875" style="2" customWidth="1"/>
    <col min="7215" max="7226" width="8.7265625" style="2"/>
    <col min="7227" max="7227" width="10.453125" style="2" bestFit="1" customWidth="1"/>
    <col min="7228" max="7238" width="8.7265625" style="2"/>
    <col min="7239" max="7239" width="46.81640625" style="2" customWidth="1"/>
    <col min="7240" max="7240" width="36" style="2" customWidth="1"/>
    <col min="7241" max="7414" width="8.7265625" style="2"/>
    <col min="7415" max="7415" width="11.81640625" style="2" customWidth="1"/>
    <col min="7416" max="7417" width="23.1796875" style="2" customWidth="1"/>
    <col min="7418" max="7418" width="34.81640625" style="2" customWidth="1"/>
    <col min="7419" max="7419" width="27.453125" style="2" customWidth="1"/>
    <col min="7420" max="7420" width="27.81640625" style="2" customWidth="1"/>
    <col min="7421" max="7423" width="22" style="2" customWidth="1"/>
    <col min="7424" max="7424" width="33.1796875" style="2" customWidth="1"/>
    <col min="7425" max="7425" width="15.81640625" style="2" customWidth="1"/>
    <col min="7426" max="7426" width="24.81640625" style="2" customWidth="1"/>
    <col min="7427" max="7427" width="15.81640625" style="2" customWidth="1"/>
    <col min="7428" max="7428" width="15.1796875" style="2" customWidth="1"/>
    <col min="7429" max="7429" width="12.1796875" style="2" customWidth="1"/>
    <col min="7430" max="7430" width="14.54296875" style="2" customWidth="1"/>
    <col min="7431" max="7431" width="13.81640625" style="2" customWidth="1"/>
    <col min="7432" max="7433" width="15.453125" style="2" customWidth="1"/>
    <col min="7434" max="7434" width="14.1796875" style="2" customWidth="1"/>
    <col min="7435" max="7435" width="15.1796875" style="2" customWidth="1"/>
    <col min="7436" max="7436" width="14.81640625" style="2" customWidth="1"/>
    <col min="7437" max="7437" width="15.54296875" style="2" customWidth="1"/>
    <col min="7438" max="7448" width="15.81640625" style="2" customWidth="1"/>
    <col min="7449" max="7469" width="8.7265625" style="2"/>
    <col min="7470" max="7470" width="11.1796875" style="2" customWidth="1"/>
    <col min="7471" max="7482" width="8.7265625" style="2"/>
    <col min="7483" max="7483" width="10.453125" style="2" bestFit="1" customWidth="1"/>
    <col min="7484" max="7494" width="8.7265625" style="2"/>
    <col min="7495" max="7495" width="46.81640625" style="2" customWidth="1"/>
    <col min="7496" max="7496" width="36" style="2" customWidth="1"/>
    <col min="7497" max="7670" width="8.7265625" style="2"/>
    <col min="7671" max="7671" width="11.81640625" style="2" customWidth="1"/>
    <col min="7672" max="7673" width="23.1796875" style="2" customWidth="1"/>
    <col min="7674" max="7674" width="34.81640625" style="2" customWidth="1"/>
    <col min="7675" max="7675" width="27.453125" style="2" customWidth="1"/>
    <col min="7676" max="7676" width="27.81640625" style="2" customWidth="1"/>
    <col min="7677" max="7679" width="22" style="2" customWidth="1"/>
    <col min="7680" max="7680" width="33.1796875" style="2" customWidth="1"/>
    <col min="7681" max="7681" width="15.81640625" style="2" customWidth="1"/>
    <col min="7682" max="7682" width="24.81640625" style="2" customWidth="1"/>
    <col min="7683" max="7683" width="15.81640625" style="2" customWidth="1"/>
    <col min="7684" max="7684" width="15.1796875" style="2" customWidth="1"/>
    <col min="7685" max="7685" width="12.1796875" style="2" customWidth="1"/>
    <col min="7686" max="7686" width="14.54296875" style="2" customWidth="1"/>
    <col min="7687" max="7687" width="13.81640625" style="2" customWidth="1"/>
    <col min="7688" max="7689" width="15.453125" style="2" customWidth="1"/>
    <col min="7690" max="7690" width="14.1796875" style="2" customWidth="1"/>
    <col min="7691" max="7691" width="15.1796875" style="2" customWidth="1"/>
    <col min="7692" max="7692" width="14.81640625" style="2" customWidth="1"/>
    <col min="7693" max="7693" width="15.54296875" style="2" customWidth="1"/>
    <col min="7694" max="7704" width="15.81640625" style="2" customWidth="1"/>
    <col min="7705" max="7725" width="8.7265625" style="2"/>
    <col min="7726" max="7726" width="11.1796875" style="2" customWidth="1"/>
    <col min="7727" max="7738" width="8.7265625" style="2"/>
    <col min="7739" max="7739" width="10.453125" style="2" bestFit="1" customWidth="1"/>
    <col min="7740" max="7750" width="8.7265625" style="2"/>
    <col min="7751" max="7751" width="46.81640625" style="2" customWidth="1"/>
    <col min="7752" max="7752" width="36" style="2" customWidth="1"/>
    <col min="7753" max="7926" width="8.7265625" style="2"/>
    <col min="7927" max="7927" width="11.81640625" style="2" customWidth="1"/>
    <col min="7928" max="7929" width="23.1796875" style="2" customWidth="1"/>
    <col min="7930" max="7930" width="34.81640625" style="2" customWidth="1"/>
    <col min="7931" max="7931" width="27.453125" style="2" customWidth="1"/>
    <col min="7932" max="7932" width="27.81640625" style="2" customWidth="1"/>
    <col min="7933" max="7935" width="22" style="2" customWidth="1"/>
    <col min="7936" max="7936" width="33.1796875" style="2" customWidth="1"/>
    <col min="7937" max="7937" width="15.81640625" style="2" customWidth="1"/>
    <col min="7938" max="7938" width="24.81640625" style="2" customWidth="1"/>
    <col min="7939" max="7939" width="15.81640625" style="2" customWidth="1"/>
    <col min="7940" max="7940" width="15.1796875" style="2" customWidth="1"/>
    <col min="7941" max="7941" width="12.1796875" style="2" customWidth="1"/>
    <col min="7942" max="7942" width="14.54296875" style="2" customWidth="1"/>
    <col min="7943" max="7943" width="13.81640625" style="2" customWidth="1"/>
    <col min="7944" max="7945" width="15.453125" style="2" customWidth="1"/>
    <col min="7946" max="7946" width="14.1796875" style="2" customWidth="1"/>
    <col min="7947" max="7947" width="15.1796875" style="2" customWidth="1"/>
    <col min="7948" max="7948" width="14.81640625" style="2" customWidth="1"/>
    <col min="7949" max="7949" width="15.54296875" style="2" customWidth="1"/>
    <col min="7950" max="7960" width="15.81640625" style="2" customWidth="1"/>
    <col min="7961" max="7981" width="8.7265625" style="2"/>
    <col min="7982" max="7982" width="11.1796875" style="2" customWidth="1"/>
    <col min="7983" max="7994" width="8.7265625" style="2"/>
    <col min="7995" max="7995" width="10.453125" style="2" bestFit="1" customWidth="1"/>
    <col min="7996" max="8006" width="8.7265625" style="2"/>
    <col min="8007" max="8007" width="46.81640625" style="2" customWidth="1"/>
    <col min="8008" max="8008" width="36" style="2" customWidth="1"/>
    <col min="8009" max="8182" width="8.7265625" style="2"/>
    <col min="8183" max="8183" width="11.81640625" style="2" customWidth="1"/>
    <col min="8184" max="8185" width="23.1796875" style="2" customWidth="1"/>
    <col min="8186" max="8186" width="34.81640625" style="2" customWidth="1"/>
    <col min="8187" max="8187" width="27.453125" style="2" customWidth="1"/>
    <col min="8188" max="8188" width="27.81640625" style="2" customWidth="1"/>
    <col min="8189" max="8191" width="22" style="2" customWidth="1"/>
    <col min="8192" max="8192" width="33.1796875" style="2" customWidth="1"/>
    <col min="8193" max="8193" width="15.81640625" style="2" customWidth="1"/>
    <col min="8194" max="8194" width="24.81640625" style="2" customWidth="1"/>
    <col min="8195" max="8195" width="15.81640625" style="2" customWidth="1"/>
    <col min="8196" max="8196" width="15.1796875" style="2" customWidth="1"/>
    <col min="8197" max="8197" width="12.1796875" style="2" customWidth="1"/>
    <col min="8198" max="8198" width="14.54296875" style="2" customWidth="1"/>
    <col min="8199" max="8199" width="13.81640625" style="2" customWidth="1"/>
    <col min="8200" max="8201" width="15.453125" style="2" customWidth="1"/>
    <col min="8202" max="8202" width="14.1796875" style="2" customWidth="1"/>
    <col min="8203" max="8203" width="15.1796875" style="2" customWidth="1"/>
    <col min="8204" max="8204" width="14.81640625" style="2" customWidth="1"/>
    <col min="8205" max="8205" width="15.54296875" style="2" customWidth="1"/>
    <col min="8206" max="8216" width="15.81640625" style="2" customWidth="1"/>
    <col min="8217" max="8237" width="8.7265625" style="2"/>
    <col min="8238" max="8238" width="11.1796875" style="2" customWidth="1"/>
    <col min="8239" max="8250" width="8.7265625" style="2"/>
    <col min="8251" max="8251" width="10.453125" style="2" bestFit="1" customWidth="1"/>
    <col min="8252" max="8262" width="8.7265625" style="2"/>
    <col min="8263" max="8263" width="46.81640625" style="2" customWidth="1"/>
    <col min="8264" max="8264" width="36" style="2" customWidth="1"/>
    <col min="8265" max="8438" width="8.7265625" style="2"/>
    <col min="8439" max="8439" width="11.81640625" style="2" customWidth="1"/>
    <col min="8440" max="8441" width="23.1796875" style="2" customWidth="1"/>
    <col min="8442" max="8442" width="34.81640625" style="2" customWidth="1"/>
    <col min="8443" max="8443" width="27.453125" style="2" customWidth="1"/>
    <col min="8444" max="8444" width="27.81640625" style="2" customWidth="1"/>
    <col min="8445" max="8447" width="22" style="2" customWidth="1"/>
    <col min="8448" max="8448" width="33.1796875" style="2" customWidth="1"/>
    <col min="8449" max="8449" width="15.81640625" style="2" customWidth="1"/>
    <col min="8450" max="8450" width="24.81640625" style="2" customWidth="1"/>
    <col min="8451" max="8451" width="15.81640625" style="2" customWidth="1"/>
    <col min="8452" max="8452" width="15.1796875" style="2" customWidth="1"/>
    <col min="8453" max="8453" width="12.1796875" style="2" customWidth="1"/>
    <col min="8454" max="8454" width="14.54296875" style="2" customWidth="1"/>
    <col min="8455" max="8455" width="13.81640625" style="2" customWidth="1"/>
    <col min="8456" max="8457" width="15.453125" style="2" customWidth="1"/>
    <col min="8458" max="8458" width="14.1796875" style="2" customWidth="1"/>
    <col min="8459" max="8459" width="15.1796875" style="2" customWidth="1"/>
    <col min="8460" max="8460" width="14.81640625" style="2" customWidth="1"/>
    <col min="8461" max="8461" width="15.54296875" style="2" customWidth="1"/>
    <col min="8462" max="8472" width="15.81640625" style="2" customWidth="1"/>
    <col min="8473" max="8493" width="8.7265625" style="2"/>
    <col min="8494" max="8494" width="11.1796875" style="2" customWidth="1"/>
    <col min="8495" max="8506" width="8.7265625" style="2"/>
    <col min="8507" max="8507" width="10.453125" style="2" bestFit="1" customWidth="1"/>
    <col min="8508" max="8518" width="8.7265625" style="2"/>
    <col min="8519" max="8519" width="46.81640625" style="2" customWidth="1"/>
    <col min="8520" max="8520" width="36" style="2" customWidth="1"/>
    <col min="8521" max="8694" width="8.7265625" style="2"/>
    <col min="8695" max="8695" width="11.81640625" style="2" customWidth="1"/>
    <col min="8696" max="8697" width="23.1796875" style="2" customWidth="1"/>
    <col min="8698" max="8698" width="34.81640625" style="2" customWidth="1"/>
    <col min="8699" max="8699" width="27.453125" style="2" customWidth="1"/>
    <col min="8700" max="8700" width="27.81640625" style="2" customWidth="1"/>
    <col min="8701" max="8703" width="22" style="2" customWidth="1"/>
    <col min="8704" max="8704" width="33.1796875" style="2" customWidth="1"/>
    <col min="8705" max="8705" width="15.81640625" style="2" customWidth="1"/>
    <col min="8706" max="8706" width="24.81640625" style="2" customWidth="1"/>
    <col min="8707" max="8707" width="15.81640625" style="2" customWidth="1"/>
    <col min="8708" max="8708" width="15.1796875" style="2" customWidth="1"/>
    <col min="8709" max="8709" width="12.1796875" style="2" customWidth="1"/>
    <col min="8710" max="8710" width="14.54296875" style="2" customWidth="1"/>
    <col min="8711" max="8711" width="13.81640625" style="2" customWidth="1"/>
    <col min="8712" max="8713" width="15.453125" style="2" customWidth="1"/>
    <col min="8714" max="8714" width="14.1796875" style="2" customWidth="1"/>
    <col min="8715" max="8715" width="15.1796875" style="2" customWidth="1"/>
    <col min="8716" max="8716" width="14.81640625" style="2" customWidth="1"/>
    <col min="8717" max="8717" width="15.54296875" style="2" customWidth="1"/>
    <col min="8718" max="8728" width="15.81640625" style="2" customWidth="1"/>
    <col min="8729" max="8749" width="8.7265625" style="2"/>
    <col min="8750" max="8750" width="11.1796875" style="2" customWidth="1"/>
    <col min="8751" max="8762" width="8.7265625" style="2"/>
    <col min="8763" max="8763" width="10.453125" style="2" bestFit="1" customWidth="1"/>
    <col min="8764" max="8774" width="8.7265625" style="2"/>
    <col min="8775" max="8775" width="46.81640625" style="2" customWidth="1"/>
    <col min="8776" max="8776" width="36" style="2" customWidth="1"/>
    <col min="8777" max="8950" width="8.7265625" style="2"/>
    <col min="8951" max="8951" width="11.81640625" style="2" customWidth="1"/>
    <col min="8952" max="8953" width="23.1796875" style="2" customWidth="1"/>
    <col min="8954" max="8954" width="34.81640625" style="2" customWidth="1"/>
    <col min="8955" max="8955" width="27.453125" style="2" customWidth="1"/>
    <col min="8956" max="8956" width="27.81640625" style="2" customWidth="1"/>
    <col min="8957" max="8959" width="22" style="2" customWidth="1"/>
    <col min="8960" max="8960" width="33.1796875" style="2" customWidth="1"/>
    <col min="8961" max="8961" width="15.81640625" style="2" customWidth="1"/>
    <col min="8962" max="8962" width="24.81640625" style="2" customWidth="1"/>
    <col min="8963" max="8963" width="15.81640625" style="2" customWidth="1"/>
    <col min="8964" max="8964" width="15.1796875" style="2" customWidth="1"/>
    <col min="8965" max="8965" width="12.1796875" style="2" customWidth="1"/>
    <col min="8966" max="8966" width="14.54296875" style="2" customWidth="1"/>
    <col min="8967" max="8967" width="13.81640625" style="2" customWidth="1"/>
    <col min="8968" max="8969" width="15.453125" style="2" customWidth="1"/>
    <col min="8970" max="8970" width="14.1796875" style="2" customWidth="1"/>
    <col min="8971" max="8971" width="15.1796875" style="2" customWidth="1"/>
    <col min="8972" max="8972" width="14.81640625" style="2" customWidth="1"/>
    <col min="8973" max="8973" width="15.54296875" style="2" customWidth="1"/>
    <col min="8974" max="8984" width="15.81640625" style="2" customWidth="1"/>
    <col min="8985" max="9005" width="8.7265625" style="2"/>
    <col min="9006" max="9006" width="11.1796875" style="2" customWidth="1"/>
    <col min="9007" max="9018" width="8.7265625" style="2"/>
    <col min="9019" max="9019" width="10.453125" style="2" bestFit="1" customWidth="1"/>
    <col min="9020" max="9030" width="8.7265625" style="2"/>
    <col min="9031" max="9031" width="46.81640625" style="2" customWidth="1"/>
    <col min="9032" max="9032" width="36" style="2" customWidth="1"/>
    <col min="9033" max="9206" width="8.7265625" style="2"/>
    <col min="9207" max="9207" width="11.81640625" style="2" customWidth="1"/>
    <col min="9208" max="9209" width="23.1796875" style="2" customWidth="1"/>
    <col min="9210" max="9210" width="34.81640625" style="2" customWidth="1"/>
    <col min="9211" max="9211" width="27.453125" style="2" customWidth="1"/>
    <col min="9212" max="9212" width="27.81640625" style="2" customWidth="1"/>
    <col min="9213" max="9215" width="22" style="2" customWidth="1"/>
    <col min="9216" max="9216" width="33.1796875" style="2" customWidth="1"/>
    <col min="9217" max="9217" width="15.81640625" style="2" customWidth="1"/>
    <col min="9218" max="9218" width="24.81640625" style="2" customWidth="1"/>
    <col min="9219" max="9219" width="15.81640625" style="2" customWidth="1"/>
    <col min="9220" max="9220" width="15.1796875" style="2" customWidth="1"/>
    <col min="9221" max="9221" width="12.1796875" style="2" customWidth="1"/>
    <col min="9222" max="9222" width="14.54296875" style="2" customWidth="1"/>
    <col min="9223" max="9223" width="13.81640625" style="2" customWidth="1"/>
    <col min="9224" max="9225" width="15.453125" style="2" customWidth="1"/>
    <col min="9226" max="9226" width="14.1796875" style="2" customWidth="1"/>
    <col min="9227" max="9227" width="15.1796875" style="2" customWidth="1"/>
    <col min="9228" max="9228" width="14.81640625" style="2" customWidth="1"/>
    <col min="9229" max="9229" width="15.54296875" style="2" customWidth="1"/>
    <col min="9230" max="9240" width="15.81640625" style="2" customWidth="1"/>
    <col min="9241" max="9261" width="8.7265625" style="2"/>
    <col min="9262" max="9262" width="11.1796875" style="2" customWidth="1"/>
    <col min="9263" max="9274" width="8.7265625" style="2"/>
    <col min="9275" max="9275" width="10.453125" style="2" bestFit="1" customWidth="1"/>
    <col min="9276" max="9286" width="8.7265625" style="2"/>
    <col min="9287" max="9287" width="46.81640625" style="2" customWidth="1"/>
    <col min="9288" max="9288" width="36" style="2" customWidth="1"/>
    <col min="9289" max="9462" width="8.7265625" style="2"/>
    <col min="9463" max="9463" width="11.81640625" style="2" customWidth="1"/>
    <col min="9464" max="9465" width="23.1796875" style="2" customWidth="1"/>
    <col min="9466" max="9466" width="34.81640625" style="2" customWidth="1"/>
    <col min="9467" max="9467" width="27.453125" style="2" customWidth="1"/>
    <col min="9468" max="9468" width="27.81640625" style="2" customWidth="1"/>
    <col min="9469" max="9471" width="22" style="2" customWidth="1"/>
    <col min="9472" max="9472" width="33.1796875" style="2" customWidth="1"/>
    <col min="9473" max="9473" width="15.81640625" style="2" customWidth="1"/>
    <col min="9474" max="9474" width="24.81640625" style="2" customWidth="1"/>
    <col min="9475" max="9475" width="15.81640625" style="2" customWidth="1"/>
    <col min="9476" max="9476" width="15.1796875" style="2" customWidth="1"/>
    <col min="9477" max="9477" width="12.1796875" style="2" customWidth="1"/>
    <col min="9478" max="9478" width="14.54296875" style="2" customWidth="1"/>
    <col min="9479" max="9479" width="13.81640625" style="2" customWidth="1"/>
    <col min="9480" max="9481" width="15.453125" style="2" customWidth="1"/>
    <col min="9482" max="9482" width="14.1796875" style="2" customWidth="1"/>
    <col min="9483" max="9483" width="15.1796875" style="2" customWidth="1"/>
    <col min="9484" max="9484" width="14.81640625" style="2" customWidth="1"/>
    <col min="9485" max="9485" width="15.54296875" style="2" customWidth="1"/>
    <col min="9486" max="9496" width="15.81640625" style="2" customWidth="1"/>
    <col min="9497" max="9517" width="8.7265625" style="2"/>
    <col min="9518" max="9518" width="11.1796875" style="2" customWidth="1"/>
    <col min="9519" max="9530" width="8.7265625" style="2"/>
    <col min="9531" max="9531" width="10.453125" style="2" bestFit="1" customWidth="1"/>
    <col min="9532" max="9542" width="8.7265625" style="2"/>
    <col min="9543" max="9543" width="46.81640625" style="2" customWidth="1"/>
    <col min="9544" max="9544" width="36" style="2" customWidth="1"/>
    <col min="9545" max="9718" width="8.7265625" style="2"/>
    <col min="9719" max="9719" width="11.81640625" style="2" customWidth="1"/>
    <col min="9720" max="9721" width="23.1796875" style="2" customWidth="1"/>
    <col min="9722" max="9722" width="34.81640625" style="2" customWidth="1"/>
    <col min="9723" max="9723" width="27.453125" style="2" customWidth="1"/>
    <col min="9724" max="9724" width="27.81640625" style="2" customWidth="1"/>
    <col min="9725" max="9727" width="22" style="2" customWidth="1"/>
    <col min="9728" max="9728" width="33.1796875" style="2" customWidth="1"/>
    <col min="9729" max="9729" width="15.81640625" style="2" customWidth="1"/>
    <col min="9730" max="9730" width="24.81640625" style="2" customWidth="1"/>
    <col min="9731" max="9731" width="15.81640625" style="2" customWidth="1"/>
    <col min="9732" max="9732" width="15.1796875" style="2" customWidth="1"/>
    <col min="9733" max="9733" width="12.1796875" style="2" customWidth="1"/>
    <col min="9734" max="9734" width="14.54296875" style="2" customWidth="1"/>
    <col min="9735" max="9735" width="13.81640625" style="2" customWidth="1"/>
    <col min="9736" max="9737" width="15.453125" style="2" customWidth="1"/>
    <col min="9738" max="9738" width="14.1796875" style="2" customWidth="1"/>
    <col min="9739" max="9739" width="15.1796875" style="2" customWidth="1"/>
    <col min="9740" max="9740" width="14.81640625" style="2" customWidth="1"/>
    <col min="9741" max="9741" width="15.54296875" style="2" customWidth="1"/>
    <col min="9742" max="9752" width="15.81640625" style="2" customWidth="1"/>
    <col min="9753" max="9773" width="8.7265625" style="2"/>
    <col min="9774" max="9774" width="11.1796875" style="2" customWidth="1"/>
    <col min="9775" max="9786" width="8.7265625" style="2"/>
    <col min="9787" max="9787" width="10.453125" style="2" bestFit="1" customWidth="1"/>
    <col min="9788" max="9798" width="8.7265625" style="2"/>
    <col min="9799" max="9799" width="46.81640625" style="2" customWidth="1"/>
    <col min="9800" max="9800" width="36" style="2" customWidth="1"/>
    <col min="9801" max="9974" width="8.7265625" style="2"/>
    <col min="9975" max="9975" width="11.81640625" style="2" customWidth="1"/>
    <col min="9976" max="9977" width="23.1796875" style="2" customWidth="1"/>
    <col min="9978" max="9978" width="34.81640625" style="2" customWidth="1"/>
    <col min="9979" max="9979" width="27.453125" style="2" customWidth="1"/>
    <col min="9980" max="9980" width="27.81640625" style="2" customWidth="1"/>
    <col min="9981" max="9983" width="22" style="2" customWidth="1"/>
    <col min="9984" max="9984" width="33.1796875" style="2" customWidth="1"/>
    <col min="9985" max="9985" width="15.81640625" style="2" customWidth="1"/>
    <col min="9986" max="9986" width="24.81640625" style="2" customWidth="1"/>
    <col min="9987" max="9987" width="15.81640625" style="2" customWidth="1"/>
    <col min="9988" max="9988" width="15.1796875" style="2" customWidth="1"/>
    <col min="9989" max="9989" width="12.1796875" style="2" customWidth="1"/>
    <col min="9990" max="9990" width="14.54296875" style="2" customWidth="1"/>
    <col min="9991" max="9991" width="13.81640625" style="2" customWidth="1"/>
    <col min="9992" max="9993" width="15.453125" style="2" customWidth="1"/>
    <col min="9994" max="9994" width="14.1796875" style="2" customWidth="1"/>
    <col min="9995" max="9995" width="15.1796875" style="2" customWidth="1"/>
    <col min="9996" max="9996" width="14.81640625" style="2" customWidth="1"/>
    <col min="9997" max="9997" width="15.54296875" style="2" customWidth="1"/>
    <col min="9998" max="10008" width="15.81640625" style="2" customWidth="1"/>
    <col min="10009" max="10029" width="8.7265625" style="2"/>
    <col min="10030" max="10030" width="11.1796875" style="2" customWidth="1"/>
    <col min="10031" max="10042" width="8.7265625" style="2"/>
    <col min="10043" max="10043" width="10.453125" style="2" bestFit="1" customWidth="1"/>
    <col min="10044" max="10054" width="8.7265625" style="2"/>
    <col min="10055" max="10055" width="46.81640625" style="2" customWidth="1"/>
    <col min="10056" max="10056" width="36" style="2" customWidth="1"/>
    <col min="10057" max="10230" width="8.7265625" style="2"/>
    <col min="10231" max="10231" width="11.81640625" style="2" customWidth="1"/>
    <col min="10232" max="10233" width="23.1796875" style="2" customWidth="1"/>
    <col min="10234" max="10234" width="34.81640625" style="2" customWidth="1"/>
    <col min="10235" max="10235" width="27.453125" style="2" customWidth="1"/>
    <col min="10236" max="10236" width="27.81640625" style="2" customWidth="1"/>
    <col min="10237" max="10239" width="22" style="2" customWidth="1"/>
    <col min="10240" max="10240" width="33.1796875" style="2" customWidth="1"/>
    <col min="10241" max="10241" width="15.81640625" style="2" customWidth="1"/>
    <col min="10242" max="10242" width="24.81640625" style="2" customWidth="1"/>
    <col min="10243" max="10243" width="15.81640625" style="2" customWidth="1"/>
    <col min="10244" max="10244" width="15.1796875" style="2" customWidth="1"/>
    <col min="10245" max="10245" width="12.1796875" style="2" customWidth="1"/>
    <col min="10246" max="10246" width="14.54296875" style="2" customWidth="1"/>
    <col min="10247" max="10247" width="13.81640625" style="2" customWidth="1"/>
    <col min="10248" max="10249" width="15.453125" style="2" customWidth="1"/>
    <col min="10250" max="10250" width="14.1796875" style="2" customWidth="1"/>
    <col min="10251" max="10251" width="15.1796875" style="2" customWidth="1"/>
    <col min="10252" max="10252" width="14.81640625" style="2" customWidth="1"/>
    <col min="10253" max="10253" width="15.54296875" style="2" customWidth="1"/>
    <col min="10254" max="10264" width="15.81640625" style="2" customWidth="1"/>
    <col min="10265" max="10285" width="8.7265625" style="2"/>
    <col min="10286" max="10286" width="11.1796875" style="2" customWidth="1"/>
    <col min="10287" max="10298" width="8.7265625" style="2"/>
    <col min="10299" max="10299" width="10.453125" style="2" bestFit="1" customWidth="1"/>
    <col min="10300" max="10310" width="8.7265625" style="2"/>
    <col min="10311" max="10311" width="46.81640625" style="2" customWidth="1"/>
    <col min="10312" max="10312" width="36" style="2" customWidth="1"/>
    <col min="10313" max="10486" width="8.7265625" style="2"/>
    <col min="10487" max="10487" width="11.81640625" style="2" customWidth="1"/>
    <col min="10488" max="10489" width="23.1796875" style="2" customWidth="1"/>
    <col min="10490" max="10490" width="34.81640625" style="2" customWidth="1"/>
    <col min="10491" max="10491" width="27.453125" style="2" customWidth="1"/>
    <col min="10492" max="10492" width="27.81640625" style="2" customWidth="1"/>
    <col min="10493" max="10495" width="22" style="2" customWidth="1"/>
    <col min="10496" max="10496" width="33.1796875" style="2" customWidth="1"/>
    <col min="10497" max="10497" width="15.81640625" style="2" customWidth="1"/>
    <col min="10498" max="10498" width="24.81640625" style="2" customWidth="1"/>
    <col min="10499" max="10499" width="15.81640625" style="2" customWidth="1"/>
    <col min="10500" max="10500" width="15.1796875" style="2" customWidth="1"/>
    <col min="10501" max="10501" width="12.1796875" style="2" customWidth="1"/>
    <col min="10502" max="10502" width="14.54296875" style="2" customWidth="1"/>
    <col min="10503" max="10503" width="13.81640625" style="2" customWidth="1"/>
    <col min="10504" max="10505" width="15.453125" style="2" customWidth="1"/>
    <col min="10506" max="10506" width="14.1796875" style="2" customWidth="1"/>
    <col min="10507" max="10507" width="15.1796875" style="2" customWidth="1"/>
    <col min="10508" max="10508" width="14.81640625" style="2" customWidth="1"/>
    <col min="10509" max="10509" width="15.54296875" style="2" customWidth="1"/>
    <col min="10510" max="10520" width="15.81640625" style="2" customWidth="1"/>
    <col min="10521" max="10541" width="8.7265625" style="2"/>
    <col min="10542" max="10542" width="11.1796875" style="2" customWidth="1"/>
    <col min="10543" max="10554" width="8.7265625" style="2"/>
    <col min="10555" max="10555" width="10.453125" style="2" bestFit="1" customWidth="1"/>
    <col min="10556" max="10566" width="8.7265625" style="2"/>
    <col min="10567" max="10567" width="46.81640625" style="2" customWidth="1"/>
    <col min="10568" max="10568" width="36" style="2" customWidth="1"/>
    <col min="10569" max="10742" width="8.7265625" style="2"/>
    <col min="10743" max="10743" width="11.81640625" style="2" customWidth="1"/>
    <col min="10744" max="10745" width="23.1796875" style="2" customWidth="1"/>
    <col min="10746" max="10746" width="34.81640625" style="2" customWidth="1"/>
    <col min="10747" max="10747" width="27.453125" style="2" customWidth="1"/>
    <col min="10748" max="10748" width="27.81640625" style="2" customWidth="1"/>
    <col min="10749" max="10751" width="22" style="2" customWidth="1"/>
    <col min="10752" max="10752" width="33.1796875" style="2" customWidth="1"/>
    <col min="10753" max="10753" width="15.81640625" style="2" customWidth="1"/>
    <col min="10754" max="10754" width="24.81640625" style="2" customWidth="1"/>
    <col min="10755" max="10755" width="15.81640625" style="2" customWidth="1"/>
    <col min="10756" max="10756" width="15.1796875" style="2" customWidth="1"/>
    <col min="10757" max="10757" width="12.1796875" style="2" customWidth="1"/>
    <col min="10758" max="10758" width="14.54296875" style="2" customWidth="1"/>
    <col min="10759" max="10759" width="13.81640625" style="2" customWidth="1"/>
    <col min="10760" max="10761" width="15.453125" style="2" customWidth="1"/>
    <col min="10762" max="10762" width="14.1796875" style="2" customWidth="1"/>
    <col min="10763" max="10763" width="15.1796875" style="2" customWidth="1"/>
    <col min="10764" max="10764" width="14.81640625" style="2" customWidth="1"/>
    <col min="10765" max="10765" width="15.54296875" style="2" customWidth="1"/>
    <col min="10766" max="10776" width="15.81640625" style="2" customWidth="1"/>
    <col min="10777" max="10797" width="8.7265625" style="2"/>
    <col min="10798" max="10798" width="11.1796875" style="2" customWidth="1"/>
    <col min="10799" max="10810" width="8.7265625" style="2"/>
    <col min="10811" max="10811" width="10.453125" style="2" bestFit="1" customWidth="1"/>
    <col min="10812" max="10822" width="8.7265625" style="2"/>
    <col min="10823" max="10823" width="46.81640625" style="2" customWidth="1"/>
    <col min="10824" max="10824" width="36" style="2" customWidth="1"/>
    <col min="10825" max="10998" width="8.7265625" style="2"/>
    <col min="10999" max="10999" width="11.81640625" style="2" customWidth="1"/>
    <col min="11000" max="11001" width="23.1796875" style="2" customWidth="1"/>
    <col min="11002" max="11002" width="34.81640625" style="2" customWidth="1"/>
    <col min="11003" max="11003" width="27.453125" style="2" customWidth="1"/>
    <col min="11004" max="11004" width="27.81640625" style="2" customWidth="1"/>
    <col min="11005" max="11007" width="22" style="2" customWidth="1"/>
    <col min="11008" max="11008" width="33.1796875" style="2" customWidth="1"/>
    <col min="11009" max="11009" width="15.81640625" style="2" customWidth="1"/>
    <col min="11010" max="11010" width="24.81640625" style="2" customWidth="1"/>
    <col min="11011" max="11011" width="15.81640625" style="2" customWidth="1"/>
    <col min="11012" max="11012" width="15.1796875" style="2" customWidth="1"/>
    <col min="11013" max="11013" width="12.1796875" style="2" customWidth="1"/>
    <col min="11014" max="11014" width="14.54296875" style="2" customWidth="1"/>
    <col min="11015" max="11015" width="13.81640625" style="2" customWidth="1"/>
    <col min="11016" max="11017" width="15.453125" style="2" customWidth="1"/>
    <col min="11018" max="11018" width="14.1796875" style="2" customWidth="1"/>
    <col min="11019" max="11019" width="15.1796875" style="2" customWidth="1"/>
    <col min="11020" max="11020" width="14.81640625" style="2" customWidth="1"/>
    <col min="11021" max="11021" width="15.54296875" style="2" customWidth="1"/>
    <col min="11022" max="11032" width="15.81640625" style="2" customWidth="1"/>
    <col min="11033" max="11053" width="8.7265625" style="2"/>
    <col min="11054" max="11054" width="11.1796875" style="2" customWidth="1"/>
    <col min="11055" max="11066" width="8.7265625" style="2"/>
    <col min="11067" max="11067" width="10.453125" style="2" bestFit="1" customWidth="1"/>
    <col min="11068" max="11078" width="8.7265625" style="2"/>
    <col min="11079" max="11079" width="46.81640625" style="2" customWidth="1"/>
    <col min="11080" max="11080" width="36" style="2" customWidth="1"/>
    <col min="11081" max="11254" width="8.7265625" style="2"/>
    <col min="11255" max="11255" width="11.81640625" style="2" customWidth="1"/>
    <col min="11256" max="11257" width="23.1796875" style="2" customWidth="1"/>
    <col min="11258" max="11258" width="34.81640625" style="2" customWidth="1"/>
    <col min="11259" max="11259" width="27.453125" style="2" customWidth="1"/>
    <col min="11260" max="11260" width="27.81640625" style="2" customWidth="1"/>
    <col min="11261" max="11263" width="22" style="2" customWidth="1"/>
    <col min="11264" max="11264" width="33.1796875" style="2" customWidth="1"/>
    <col min="11265" max="11265" width="15.81640625" style="2" customWidth="1"/>
    <col min="11266" max="11266" width="24.81640625" style="2" customWidth="1"/>
    <col min="11267" max="11267" width="15.81640625" style="2" customWidth="1"/>
    <col min="11268" max="11268" width="15.1796875" style="2" customWidth="1"/>
    <col min="11269" max="11269" width="12.1796875" style="2" customWidth="1"/>
    <col min="11270" max="11270" width="14.54296875" style="2" customWidth="1"/>
    <col min="11271" max="11271" width="13.81640625" style="2" customWidth="1"/>
    <col min="11272" max="11273" width="15.453125" style="2" customWidth="1"/>
    <col min="11274" max="11274" width="14.1796875" style="2" customWidth="1"/>
    <col min="11275" max="11275" width="15.1796875" style="2" customWidth="1"/>
    <col min="11276" max="11276" width="14.81640625" style="2" customWidth="1"/>
    <col min="11277" max="11277" width="15.54296875" style="2" customWidth="1"/>
    <col min="11278" max="11288" width="15.81640625" style="2" customWidth="1"/>
    <col min="11289" max="11309" width="8.7265625" style="2"/>
    <col min="11310" max="11310" width="11.1796875" style="2" customWidth="1"/>
    <col min="11311" max="11322" width="8.7265625" style="2"/>
    <col min="11323" max="11323" width="10.453125" style="2" bestFit="1" customWidth="1"/>
    <col min="11324" max="11334" width="8.7265625" style="2"/>
    <col min="11335" max="11335" width="46.81640625" style="2" customWidth="1"/>
    <col min="11336" max="11336" width="36" style="2" customWidth="1"/>
    <col min="11337" max="11510" width="8.7265625" style="2"/>
    <col min="11511" max="11511" width="11.81640625" style="2" customWidth="1"/>
    <col min="11512" max="11513" width="23.1796875" style="2" customWidth="1"/>
    <col min="11514" max="11514" width="34.81640625" style="2" customWidth="1"/>
    <col min="11515" max="11515" width="27.453125" style="2" customWidth="1"/>
    <col min="11516" max="11516" width="27.81640625" style="2" customWidth="1"/>
    <col min="11517" max="11519" width="22" style="2" customWidth="1"/>
    <col min="11520" max="11520" width="33.1796875" style="2" customWidth="1"/>
    <col min="11521" max="11521" width="15.81640625" style="2" customWidth="1"/>
    <col min="11522" max="11522" width="24.81640625" style="2" customWidth="1"/>
    <col min="11523" max="11523" width="15.81640625" style="2" customWidth="1"/>
    <col min="11524" max="11524" width="15.1796875" style="2" customWidth="1"/>
    <col min="11525" max="11525" width="12.1796875" style="2" customWidth="1"/>
    <col min="11526" max="11526" width="14.54296875" style="2" customWidth="1"/>
    <col min="11527" max="11527" width="13.81640625" style="2" customWidth="1"/>
    <col min="11528" max="11529" width="15.453125" style="2" customWidth="1"/>
    <col min="11530" max="11530" width="14.1796875" style="2" customWidth="1"/>
    <col min="11531" max="11531" width="15.1796875" style="2" customWidth="1"/>
    <col min="11532" max="11532" width="14.81640625" style="2" customWidth="1"/>
    <col min="11533" max="11533" width="15.54296875" style="2" customWidth="1"/>
    <col min="11534" max="11544" width="15.81640625" style="2" customWidth="1"/>
    <col min="11545" max="11565" width="8.7265625" style="2"/>
    <col min="11566" max="11566" width="11.1796875" style="2" customWidth="1"/>
    <col min="11567" max="11578" width="8.7265625" style="2"/>
    <col min="11579" max="11579" width="10.453125" style="2" bestFit="1" customWidth="1"/>
    <col min="11580" max="11590" width="8.7265625" style="2"/>
    <col min="11591" max="11591" width="46.81640625" style="2" customWidth="1"/>
    <col min="11592" max="11592" width="36" style="2" customWidth="1"/>
    <col min="11593" max="11766" width="8.7265625" style="2"/>
    <col min="11767" max="11767" width="11.81640625" style="2" customWidth="1"/>
    <col min="11768" max="11769" width="23.1796875" style="2" customWidth="1"/>
    <col min="11770" max="11770" width="34.81640625" style="2" customWidth="1"/>
    <col min="11771" max="11771" width="27.453125" style="2" customWidth="1"/>
    <col min="11772" max="11772" width="27.81640625" style="2" customWidth="1"/>
    <col min="11773" max="11775" width="22" style="2" customWidth="1"/>
    <col min="11776" max="11776" width="33.1796875" style="2" customWidth="1"/>
    <col min="11777" max="11777" width="15.81640625" style="2" customWidth="1"/>
    <col min="11778" max="11778" width="24.81640625" style="2" customWidth="1"/>
    <col min="11779" max="11779" width="15.81640625" style="2" customWidth="1"/>
    <col min="11780" max="11780" width="15.1796875" style="2" customWidth="1"/>
    <col min="11781" max="11781" width="12.1796875" style="2" customWidth="1"/>
    <col min="11782" max="11782" width="14.54296875" style="2" customWidth="1"/>
    <col min="11783" max="11783" width="13.81640625" style="2" customWidth="1"/>
    <col min="11784" max="11785" width="15.453125" style="2" customWidth="1"/>
    <col min="11786" max="11786" width="14.1796875" style="2" customWidth="1"/>
    <col min="11787" max="11787" width="15.1796875" style="2" customWidth="1"/>
    <col min="11788" max="11788" width="14.81640625" style="2" customWidth="1"/>
    <col min="11789" max="11789" width="15.54296875" style="2" customWidth="1"/>
    <col min="11790" max="11800" width="15.81640625" style="2" customWidth="1"/>
    <col min="11801" max="11821" width="8.7265625" style="2"/>
    <col min="11822" max="11822" width="11.1796875" style="2" customWidth="1"/>
    <col min="11823" max="11834" width="8.7265625" style="2"/>
    <col min="11835" max="11835" width="10.453125" style="2" bestFit="1" customWidth="1"/>
    <col min="11836" max="11846" width="8.7265625" style="2"/>
    <col min="11847" max="11847" width="46.81640625" style="2" customWidth="1"/>
    <col min="11848" max="11848" width="36" style="2" customWidth="1"/>
    <col min="11849" max="12022" width="8.7265625" style="2"/>
    <col min="12023" max="12023" width="11.81640625" style="2" customWidth="1"/>
    <col min="12024" max="12025" width="23.1796875" style="2" customWidth="1"/>
    <col min="12026" max="12026" width="34.81640625" style="2" customWidth="1"/>
    <col min="12027" max="12027" width="27.453125" style="2" customWidth="1"/>
    <col min="12028" max="12028" width="27.81640625" style="2" customWidth="1"/>
    <col min="12029" max="12031" width="22" style="2" customWidth="1"/>
    <col min="12032" max="12032" width="33.1796875" style="2" customWidth="1"/>
    <col min="12033" max="12033" width="15.81640625" style="2" customWidth="1"/>
    <col min="12034" max="12034" width="24.81640625" style="2" customWidth="1"/>
    <col min="12035" max="12035" width="15.81640625" style="2" customWidth="1"/>
    <col min="12036" max="12036" width="15.1796875" style="2" customWidth="1"/>
    <col min="12037" max="12037" width="12.1796875" style="2" customWidth="1"/>
    <col min="12038" max="12038" width="14.54296875" style="2" customWidth="1"/>
    <col min="12039" max="12039" width="13.81640625" style="2" customWidth="1"/>
    <col min="12040" max="12041" width="15.453125" style="2" customWidth="1"/>
    <col min="12042" max="12042" width="14.1796875" style="2" customWidth="1"/>
    <col min="12043" max="12043" width="15.1796875" style="2" customWidth="1"/>
    <col min="12044" max="12044" width="14.81640625" style="2" customWidth="1"/>
    <col min="12045" max="12045" width="15.54296875" style="2" customWidth="1"/>
    <col min="12046" max="12056" width="15.81640625" style="2" customWidth="1"/>
    <col min="12057" max="12077" width="8.7265625" style="2"/>
    <col min="12078" max="12078" width="11.1796875" style="2" customWidth="1"/>
    <col min="12079" max="12090" width="8.7265625" style="2"/>
    <col min="12091" max="12091" width="10.453125" style="2" bestFit="1" customWidth="1"/>
    <col min="12092" max="12102" width="8.7265625" style="2"/>
    <col min="12103" max="12103" width="46.81640625" style="2" customWidth="1"/>
    <col min="12104" max="12104" width="36" style="2" customWidth="1"/>
    <col min="12105" max="12278" width="8.7265625" style="2"/>
    <col min="12279" max="12279" width="11.81640625" style="2" customWidth="1"/>
    <col min="12280" max="12281" width="23.1796875" style="2" customWidth="1"/>
    <col min="12282" max="12282" width="34.81640625" style="2" customWidth="1"/>
    <col min="12283" max="12283" width="27.453125" style="2" customWidth="1"/>
    <col min="12284" max="12284" width="27.81640625" style="2" customWidth="1"/>
    <col min="12285" max="12287" width="22" style="2" customWidth="1"/>
    <col min="12288" max="12288" width="33.1796875" style="2" customWidth="1"/>
    <col min="12289" max="12289" width="15.81640625" style="2" customWidth="1"/>
    <col min="12290" max="12290" width="24.81640625" style="2" customWidth="1"/>
    <col min="12291" max="12291" width="15.81640625" style="2" customWidth="1"/>
    <col min="12292" max="12292" width="15.1796875" style="2" customWidth="1"/>
    <col min="12293" max="12293" width="12.1796875" style="2" customWidth="1"/>
    <col min="12294" max="12294" width="14.54296875" style="2" customWidth="1"/>
    <col min="12295" max="12295" width="13.81640625" style="2" customWidth="1"/>
    <col min="12296" max="12297" width="15.453125" style="2" customWidth="1"/>
    <col min="12298" max="12298" width="14.1796875" style="2" customWidth="1"/>
    <col min="12299" max="12299" width="15.1796875" style="2" customWidth="1"/>
    <col min="12300" max="12300" width="14.81640625" style="2" customWidth="1"/>
    <col min="12301" max="12301" width="15.54296875" style="2" customWidth="1"/>
    <col min="12302" max="12312" width="15.81640625" style="2" customWidth="1"/>
    <col min="12313" max="12333" width="8.7265625" style="2"/>
    <col min="12334" max="12334" width="11.1796875" style="2" customWidth="1"/>
    <col min="12335" max="12346" width="8.7265625" style="2"/>
    <col min="12347" max="12347" width="10.453125" style="2" bestFit="1" customWidth="1"/>
    <col min="12348" max="12358" width="8.7265625" style="2"/>
    <col min="12359" max="12359" width="46.81640625" style="2" customWidth="1"/>
    <col min="12360" max="12360" width="36" style="2" customWidth="1"/>
    <col min="12361" max="12534" width="8.7265625" style="2"/>
    <col min="12535" max="12535" width="11.81640625" style="2" customWidth="1"/>
    <col min="12536" max="12537" width="23.1796875" style="2" customWidth="1"/>
    <col min="12538" max="12538" width="34.81640625" style="2" customWidth="1"/>
    <col min="12539" max="12539" width="27.453125" style="2" customWidth="1"/>
    <col min="12540" max="12540" width="27.81640625" style="2" customWidth="1"/>
    <col min="12541" max="12543" width="22" style="2" customWidth="1"/>
    <col min="12544" max="12544" width="33.1796875" style="2" customWidth="1"/>
    <col min="12545" max="12545" width="15.81640625" style="2" customWidth="1"/>
    <col min="12546" max="12546" width="24.81640625" style="2" customWidth="1"/>
    <col min="12547" max="12547" width="15.81640625" style="2" customWidth="1"/>
    <col min="12548" max="12548" width="15.1796875" style="2" customWidth="1"/>
    <col min="12549" max="12549" width="12.1796875" style="2" customWidth="1"/>
    <col min="12550" max="12550" width="14.54296875" style="2" customWidth="1"/>
    <col min="12551" max="12551" width="13.81640625" style="2" customWidth="1"/>
    <col min="12552" max="12553" width="15.453125" style="2" customWidth="1"/>
    <col min="12554" max="12554" width="14.1796875" style="2" customWidth="1"/>
    <col min="12555" max="12555" width="15.1796875" style="2" customWidth="1"/>
    <col min="12556" max="12556" width="14.81640625" style="2" customWidth="1"/>
    <col min="12557" max="12557" width="15.54296875" style="2" customWidth="1"/>
    <col min="12558" max="12568" width="15.81640625" style="2" customWidth="1"/>
    <col min="12569" max="12589" width="8.7265625" style="2"/>
    <col min="12590" max="12590" width="11.1796875" style="2" customWidth="1"/>
    <col min="12591" max="12602" width="8.7265625" style="2"/>
    <col min="12603" max="12603" width="10.453125" style="2" bestFit="1" customWidth="1"/>
    <col min="12604" max="12614" width="8.7265625" style="2"/>
    <col min="12615" max="12615" width="46.81640625" style="2" customWidth="1"/>
    <col min="12616" max="12616" width="36" style="2" customWidth="1"/>
    <col min="12617" max="12790" width="8.7265625" style="2"/>
    <col min="12791" max="12791" width="11.81640625" style="2" customWidth="1"/>
    <col min="12792" max="12793" width="23.1796875" style="2" customWidth="1"/>
    <col min="12794" max="12794" width="34.81640625" style="2" customWidth="1"/>
    <col min="12795" max="12795" width="27.453125" style="2" customWidth="1"/>
    <col min="12796" max="12796" width="27.81640625" style="2" customWidth="1"/>
    <col min="12797" max="12799" width="22" style="2" customWidth="1"/>
    <col min="12800" max="12800" width="33.1796875" style="2" customWidth="1"/>
    <col min="12801" max="12801" width="15.81640625" style="2" customWidth="1"/>
    <col min="12802" max="12802" width="24.81640625" style="2" customWidth="1"/>
    <col min="12803" max="12803" width="15.81640625" style="2" customWidth="1"/>
    <col min="12804" max="12804" width="15.1796875" style="2" customWidth="1"/>
    <col min="12805" max="12805" width="12.1796875" style="2" customWidth="1"/>
    <col min="12806" max="12806" width="14.54296875" style="2" customWidth="1"/>
    <col min="12807" max="12807" width="13.81640625" style="2" customWidth="1"/>
    <col min="12808" max="12809" width="15.453125" style="2" customWidth="1"/>
    <col min="12810" max="12810" width="14.1796875" style="2" customWidth="1"/>
    <col min="12811" max="12811" width="15.1796875" style="2" customWidth="1"/>
    <col min="12812" max="12812" width="14.81640625" style="2" customWidth="1"/>
    <col min="12813" max="12813" width="15.54296875" style="2" customWidth="1"/>
    <col min="12814" max="12824" width="15.81640625" style="2" customWidth="1"/>
    <col min="12825" max="12845" width="8.7265625" style="2"/>
    <col min="12846" max="12846" width="11.1796875" style="2" customWidth="1"/>
    <col min="12847" max="12858" width="8.7265625" style="2"/>
    <col min="12859" max="12859" width="10.453125" style="2" bestFit="1" customWidth="1"/>
    <col min="12860" max="12870" width="8.7265625" style="2"/>
    <col min="12871" max="12871" width="46.81640625" style="2" customWidth="1"/>
    <col min="12872" max="12872" width="36" style="2" customWidth="1"/>
    <col min="12873" max="13046" width="8.7265625" style="2"/>
    <col min="13047" max="13047" width="11.81640625" style="2" customWidth="1"/>
    <col min="13048" max="13049" width="23.1796875" style="2" customWidth="1"/>
    <col min="13050" max="13050" width="34.81640625" style="2" customWidth="1"/>
    <col min="13051" max="13051" width="27.453125" style="2" customWidth="1"/>
    <col min="13052" max="13052" width="27.81640625" style="2" customWidth="1"/>
    <col min="13053" max="13055" width="22" style="2" customWidth="1"/>
    <col min="13056" max="13056" width="33.1796875" style="2" customWidth="1"/>
    <col min="13057" max="13057" width="15.81640625" style="2" customWidth="1"/>
    <col min="13058" max="13058" width="24.81640625" style="2" customWidth="1"/>
    <col min="13059" max="13059" width="15.81640625" style="2" customWidth="1"/>
    <col min="13060" max="13060" width="15.1796875" style="2" customWidth="1"/>
    <col min="13061" max="13061" width="12.1796875" style="2" customWidth="1"/>
    <col min="13062" max="13062" width="14.54296875" style="2" customWidth="1"/>
    <col min="13063" max="13063" width="13.81640625" style="2" customWidth="1"/>
    <col min="13064" max="13065" width="15.453125" style="2" customWidth="1"/>
    <col min="13066" max="13066" width="14.1796875" style="2" customWidth="1"/>
    <col min="13067" max="13067" width="15.1796875" style="2" customWidth="1"/>
    <col min="13068" max="13068" width="14.81640625" style="2" customWidth="1"/>
    <col min="13069" max="13069" width="15.54296875" style="2" customWidth="1"/>
    <col min="13070" max="13080" width="15.81640625" style="2" customWidth="1"/>
    <col min="13081" max="13101" width="8.7265625" style="2"/>
    <col min="13102" max="13102" width="11.1796875" style="2" customWidth="1"/>
    <col min="13103" max="13114" width="8.7265625" style="2"/>
    <col min="13115" max="13115" width="10.453125" style="2" bestFit="1" customWidth="1"/>
    <col min="13116" max="13126" width="8.7265625" style="2"/>
    <col min="13127" max="13127" width="46.81640625" style="2" customWidth="1"/>
    <col min="13128" max="13128" width="36" style="2" customWidth="1"/>
    <col min="13129" max="13302" width="8.7265625" style="2"/>
    <col min="13303" max="13303" width="11.81640625" style="2" customWidth="1"/>
    <col min="13304" max="13305" width="23.1796875" style="2" customWidth="1"/>
    <col min="13306" max="13306" width="34.81640625" style="2" customWidth="1"/>
    <col min="13307" max="13307" width="27.453125" style="2" customWidth="1"/>
    <col min="13308" max="13308" width="27.81640625" style="2" customWidth="1"/>
    <col min="13309" max="13311" width="22" style="2" customWidth="1"/>
    <col min="13312" max="13312" width="33.1796875" style="2" customWidth="1"/>
    <col min="13313" max="13313" width="15.81640625" style="2" customWidth="1"/>
    <col min="13314" max="13314" width="24.81640625" style="2" customWidth="1"/>
    <col min="13315" max="13315" width="15.81640625" style="2" customWidth="1"/>
    <col min="13316" max="13316" width="15.1796875" style="2" customWidth="1"/>
    <col min="13317" max="13317" width="12.1796875" style="2" customWidth="1"/>
    <col min="13318" max="13318" width="14.54296875" style="2" customWidth="1"/>
    <col min="13319" max="13319" width="13.81640625" style="2" customWidth="1"/>
    <col min="13320" max="13321" width="15.453125" style="2" customWidth="1"/>
    <col min="13322" max="13322" width="14.1796875" style="2" customWidth="1"/>
    <col min="13323" max="13323" width="15.1796875" style="2" customWidth="1"/>
    <col min="13324" max="13324" width="14.81640625" style="2" customWidth="1"/>
    <col min="13325" max="13325" width="15.54296875" style="2" customWidth="1"/>
    <col min="13326" max="13336" width="15.81640625" style="2" customWidth="1"/>
    <col min="13337" max="13357" width="8.7265625" style="2"/>
    <col min="13358" max="13358" width="11.1796875" style="2" customWidth="1"/>
    <col min="13359" max="13370" width="8.7265625" style="2"/>
    <col min="13371" max="13371" width="10.453125" style="2" bestFit="1" customWidth="1"/>
    <col min="13372" max="13382" width="8.7265625" style="2"/>
    <col min="13383" max="13383" width="46.81640625" style="2" customWidth="1"/>
    <col min="13384" max="13384" width="36" style="2" customWidth="1"/>
    <col min="13385" max="13558" width="8.7265625" style="2"/>
    <col min="13559" max="13559" width="11.81640625" style="2" customWidth="1"/>
    <col min="13560" max="13561" width="23.1796875" style="2" customWidth="1"/>
    <col min="13562" max="13562" width="34.81640625" style="2" customWidth="1"/>
    <col min="13563" max="13563" width="27.453125" style="2" customWidth="1"/>
    <col min="13564" max="13564" width="27.81640625" style="2" customWidth="1"/>
    <col min="13565" max="13567" width="22" style="2" customWidth="1"/>
    <col min="13568" max="13568" width="33.1796875" style="2" customWidth="1"/>
    <col min="13569" max="13569" width="15.81640625" style="2" customWidth="1"/>
    <col min="13570" max="13570" width="24.81640625" style="2" customWidth="1"/>
    <col min="13571" max="13571" width="15.81640625" style="2" customWidth="1"/>
    <col min="13572" max="13572" width="15.1796875" style="2" customWidth="1"/>
    <col min="13573" max="13573" width="12.1796875" style="2" customWidth="1"/>
    <col min="13574" max="13574" width="14.54296875" style="2" customWidth="1"/>
    <col min="13575" max="13575" width="13.81640625" style="2" customWidth="1"/>
    <col min="13576" max="13577" width="15.453125" style="2" customWidth="1"/>
    <col min="13578" max="13578" width="14.1796875" style="2" customWidth="1"/>
    <col min="13579" max="13579" width="15.1796875" style="2" customWidth="1"/>
    <col min="13580" max="13580" width="14.81640625" style="2" customWidth="1"/>
    <col min="13581" max="13581" width="15.54296875" style="2" customWidth="1"/>
    <col min="13582" max="13592" width="15.81640625" style="2" customWidth="1"/>
    <col min="13593" max="13613" width="8.7265625" style="2"/>
    <col min="13614" max="13614" width="11.1796875" style="2" customWidth="1"/>
    <col min="13615" max="13626" width="8.7265625" style="2"/>
    <col min="13627" max="13627" width="10.453125" style="2" bestFit="1" customWidth="1"/>
    <col min="13628" max="13638" width="8.7265625" style="2"/>
    <col min="13639" max="13639" width="46.81640625" style="2" customWidth="1"/>
    <col min="13640" max="13640" width="36" style="2" customWidth="1"/>
    <col min="13641" max="13814" width="8.7265625" style="2"/>
    <col min="13815" max="13815" width="11.81640625" style="2" customWidth="1"/>
    <col min="13816" max="13817" width="23.1796875" style="2" customWidth="1"/>
    <col min="13818" max="13818" width="34.81640625" style="2" customWidth="1"/>
    <col min="13819" max="13819" width="27.453125" style="2" customWidth="1"/>
    <col min="13820" max="13820" width="27.81640625" style="2" customWidth="1"/>
    <col min="13821" max="13823" width="22" style="2" customWidth="1"/>
    <col min="13824" max="13824" width="33.1796875" style="2" customWidth="1"/>
    <col min="13825" max="13825" width="15.81640625" style="2" customWidth="1"/>
    <col min="13826" max="13826" width="24.81640625" style="2" customWidth="1"/>
    <col min="13827" max="13827" width="15.81640625" style="2" customWidth="1"/>
    <col min="13828" max="13828" width="15.1796875" style="2" customWidth="1"/>
    <col min="13829" max="13829" width="12.1796875" style="2" customWidth="1"/>
    <col min="13830" max="13830" width="14.54296875" style="2" customWidth="1"/>
    <col min="13831" max="13831" width="13.81640625" style="2" customWidth="1"/>
    <col min="13832" max="13833" width="15.453125" style="2" customWidth="1"/>
    <col min="13834" max="13834" width="14.1796875" style="2" customWidth="1"/>
    <col min="13835" max="13835" width="15.1796875" style="2" customWidth="1"/>
    <col min="13836" max="13836" width="14.81640625" style="2" customWidth="1"/>
    <col min="13837" max="13837" width="15.54296875" style="2" customWidth="1"/>
    <col min="13838" max="13848" width="15.81640625" style="2" customWidth="1"/>
    <col min="13849" max="13869" width="8.7265625" style="2"/>
    <col min="13870" max="13870" width="11.1796875" style="2" customWidth="1"/>
    <col min="13871" max="13882" width="8.7265625" style="2"/>
    <col min="13883" max="13883" width="10.453125" style="2" bestFit="1" customWidth="1"/>
    <col min="13884" max="13894" width="8.7265625" style="2"/>
    <col min="13895" max="13895" width="46.81640625" style="2" customWidth="1"/>
    <col min="13896" max="13896" width="36" style="2" customWidth="1"/>
    <col min="13897" max="14070" width="8.7265625" style="2"/>
    <col min="14071" max="14071" width="11.81640625" style="2" customWidth="1"/>
    <col min="14072" max="14073" width="23.1796875" style="2" customWidth="1"/>
    <col min="14074" max="14074" width="34.81640625" style="2" customWidth="1"/>
    <col min="14075" max="14075" width="27.453125" style="2" customWidth="1"/>
    <col min="14076" max="14076" width="27.81640625" style="2" customWidth="1"/>
    <col min="14077" max="14079" width="22" style="2" customWidth="1"/>
    <col min="14080" max="14080" width="33.1796875" style="2" customWidth="1"/>
    <col min="14081" max="14081" width="15.81640625" style="2" customWidth="1"/>
    <col min="14082" max="14082" width="24.81640625" style="2" customWidth="1"/>
    <col min="14083" max="14083" width="15.81640625" style="2" customWidth="1"/>
    <col min="14084" max="14084" width="15.1796875" style="2" customWidth="1"/>
    <col min="14085" max="14085" width="12.1796875" style="2" customWidth="1"/>
    <col min="14086" max="14086" width="14.54296875" style="2" customWidth="1"/>
    <col min="14087" max="14087" width="13.81640625" style="2" customWidth="1"/>
    <col min="14088" max="14089" width="15.453125" style="2" customWidth="1"/>
    <col min="14090" max="14090" width="14.1796875" style="2" customWidth="1"/>
    <col min="14091" max="14091" width="15.1796875" style="2" customWidth="1"/>
    <col min="14092" max="14092" width="14.81640625" style="2" customWidth="1"/>
    <col min="14093" max="14093" width="15.54296875" style="2" customWidth="1"/>
    <col min="14094" max="14104" width="15.81640625" style="2" customWidth="1"/>
    <col min="14105" max="14125" width="8.7265625" style="2"/>
    <col min="14126" max="14126" width="11.1796875" style="2" customWidth="1"/>
    <col min="14127" max="14138" width="8.7265625" style="2"/>
    <col min="14139" max="14139" width="10.453125" style="2" bestFit="1" customWidth="1"/>
    <col min="14140" max="14150" width="8.7265625" style="2"/>
    <col min="14151" max="14151" width="46.81640625" style="2" customWidth="1"/>
    <col min="14152" max="14152" width="36" style="2" customWidth="1"/>
    <col min="14153" max="14326" width="8.7265625" style="2"/>
    <col min="14327" max="14327" width="11.81640625" style="2" customWidth="1"/>
    <col min="14328" max="14329" width="23.1796875" style="2" customWidth="1"/>
    <col min="14330" max="14330" width="34.81640625" style="2" customWidth="1"/>
    <col min="14331" max="14331" width="27.453125" style="2" customWidth="1"/>
    <col min="14332" max="14332" width="27.81640625" style="2" customWidth="1"/>
    <col min="14333" max="14335" width="22" style="2" customWidth="1"/>
    <col min="14336" max="14336" width="33.1796875" style="2" customWidth="1"/>
    <col min="14337" max="14337" width="15.81640625" style="2" customWidth="1"/>
    <col min="14338" max="14338" width="24.81640625" style="2" customWidth="1"/>
    <col min="14339" max="14339" width="15.81640625" style="2" customWidth="1"/>
    <col min="14340" max="14340" width="15.1796875" style="2" customWidth="1"/>
    <col min="14341" max="14341" width="12.1796875" style="2" customWidth="1"/>
    <col min="14342" max="14342" width="14.54296875" style="2" customWidth="1"/>
    <col min="14343" max="14343" width="13.81640625" style="2" customWidth="1"/>
    <col min="14344" max="14345" width="15.453125" style="2" customWidth="1"/>
    <col min="14346" max="14346" width="14.1796875" style="2" customWidth="1"/>
    <col min="14347" max="14347" width="15.1796875" style="2" customWidth="1"/>
    <col min="14348" max="14348" width="14.81640625" style="2" customWidth="1"/>
    <col min="14349" max="14349" width="15.54296875" style="2" customWidth="1"/>
    <col min="14350" max="14360" width="15.81640625" style="2" customWidth="1"/>
    <col min="14361" max="14381" width="8.7265625" style="2"/>
    <col min="14382" max="14382" width="11.1796875" style="2" customWidth="1"/>
    <col min="14383" max="14394" width="8.7265625" style="2"/>
    <col min="14395" max="14395" width="10.453125" style="2" bestFit="1" customWidth="1"/>
    <col min="14396" max="14406" width="8.7265625" style="2"/>
    <col min="14407" max="14407" width="46.81640625" style="2" customWidth="1"/>
    <col min="14408" max="14408" width="36" style="2" customWidth="1"/>
    <col min="14409" max="14582" width="8.7265625" style="2"/>
    <col min="14583" max="14583" width="11.81640625" style="2" customWidth="1"/>
    <col min="14584" max="14585" width="23.1796875" style="2" customWidth="1"/>
    <col min="14586" max="14586" width="34.81640625" style="2" customWidth="1"/>
    <col min="14587" max="14587" width="27.453125" style="2" customWidth="1"/>
    <col min="14588" max="14588" width="27.81640625" style="2" customWidth="1"/>
    <col min="14589" max="14591" width="22" style="2" customWidth="1"/>
    <col min="14592" max="14592" width="33.1796875" style="2" customWidth="1"/>
    <col min="14593" max="14593" width="15.81640625" style="2" customWidth="1"/>
    <col min="14594" max="14594" width="24.81640625" style="2" customWidth="1"/>
    <col min="14595" max="14595" width="15.81640625" style="2" customWidth="1"/>
    <col min="14596" max="14596" width="15.1796875" style="2" customWidth="1"/>
    <col min="14597" max="14597" width="12.1796875" style="2" customWidth="1"/>
    <col min="14598" max="14598" width="14.54296875" style="2" customWidth="1"/>
    <col min="14599" max="14599" width="13.81640625" style="2" customWidth="1"/>
    <col min="14600" max="14601" width="15.453125" style="2" customWidth="1"/>
    <col min="14602" max="14602" width="14.1796875" style="2" customWidth="1"/>
    <col min="14603" max="14603" width="15.1796875" style="2" customWidth="1"/>
    <col min="14604" max="14604" width="14.81640625" style="2" customWidth="1"/>
    <col min="14605" max="14605" width="15.54296875" style="2" customWidth="1"/>
    <col min="14606" max="14616" width="15.81640625" style="2" customWidth="1"/>
    <col min="14617" max="14637" width="8.7265625" style="2"/>
    <col min="14638" max="14638" width="11.1796875" style="2" customWidth="1"/>
    <col min="14639" max="14650" width="8.7265625" style="2"/>
    <col min="14651" max="14651" width="10.453125" style="2" bestFit="1" customWidth="1"/>
    <col min="14652" max="14662" width="8.7265625" style="2"/>
    <col min="14663" max="14663" width="46.81640625" style="2" customWidth="1"/>
    <col min="14664" max="14664" width="36" style="2" customWidth="1"/>
    <col min="14665" max="14838" width="8.7265625" style="2"/>
    <col min="14839" max="14839" width="11.81640625" style="2" customWidth="1"/>
    <col min="14840" max="14841" width="23.1796875" style="2" customWidth="1"/>
    <col min="14842" max="14842" width="34.81640625" style="2" customWidth="1"/>
    <col min="14843" max="14843" width="27.453125" style="2" customWidth="1"/>
    <col min="14844" max="14844" width="27.81640625" style="2" customWidth="1"/>
    <col min="14845" max="14847" width="22" style="2" customWidth="1"/>
    <col min="14848" max="14848" width="33.1796875" style="2" customWidth="1"/>
    <col min="14849" max="14849" width="15.81640625" style="2" customWidth="1"/>
    <col min="14850" max="14850" width="24.81640625" style="2" customWidth="1"/>
    <col min="14851" max="14851" width="15.81640625" style="2" customWidth="1"/>
    <col min="14852" max="14852" width="15.1796875" style="2" customWidth="1"/>
    <col min="14853" max="14853" width="12.1796875" style="2" customWidth="1"/>
    <col min="14854" max="14854" width="14.54296875" style="2" customWidth="1"/>
    <col min="14855" max="14855" width="13.81640625" style="2" customWidth="1"/>
    <col min="14856" max="14857" width="15.453125" style="2" customWidth="1"/>
    <col min="14858" max="14858" width="14.1796875" style="2" customWidth="1"/>
    <col min="14859" max="14859" width="15.1796875" style="2" customWidth="1"/>
    <col min="14860" max="14860" width="14.81640625" style="2" customWidth="1"/>
    <col min="14861" max="14861" width="15.54296875" style="2" customWidth="1"/>
    <col min="14862" max="14872" width="15.81640625" style="2" customWidth="1"/>
    <col min="14873" max="14893" width="8.7265625" style="2"/>
    <col min="14894" max="14894" width="11.1796875" style="2" customWidth="1"/>
    <col min="14895" max="14906" width="8.7265625" style="2"/>
    <col min="14907" max="14907" width="10.453125" style="2" bestFit="1" customWidth="1"/>
    <col min="14908" max="14918" width="8.7265625" style="2"/>
    <col min="14919" max="14919" width="46.81640625" style="2" customWidth="1"/>
    <col min="14920" max="14920" width="36" style="2" customWidth="1"/>
    <col min="14921" max="15094" width="8.7265625" style="2"/>
    <col min="15095" max="15095" width="11.81640625" style="2" customWidth="1"/>
    <col min="15096" max="15097" width="23.1796875" style="2" customWidth="1"/>
    <col min="15098" max="15098" width="34.81640625" style="2" customWidth="1"/>
    <col min="15099" max="15099" width="27.453125" style="2" customWidth="1"/>
    <col min="15100" max="15100" width="27.81640625" style="2" customWidth="1"/>
    <col min="15101" max="15103" width="22" style="2" customWidth="1"/>
    <col min="15104" max="15104" width="33.1796875" style="2" customWidth="1"/>
    <col min="15105" max="15105" width="15.81640625" style="2" customWidth="1"/>
    <col min="15106" max="15106" width="24.81640625" style="2" customWidth="1"/>
    <col min="15107" max="15107" width="15.81640625" style="2" customWidth="1"/>
    <col min="15108" max="15108" width="15.1796875" style="2" customWidth="1"/>
    <col min="15109" max="15109" width="12.1796875" style="2" customWidth="1"/>
    <col min="15110" max="15110" width="14.54296875" style="2" customWidth="1"/>
    <col min="15111" max="15111" width="13.81640625" style="2" customWidth="1"/>
    <col min="15112" max="15113" width="15.453125" style="2" customWidth="1"/>
    <col min="15114" max="15114" width="14.1796875" style="2" customWidth="1"/>
    <col min="15115" max="15115" width="15.1796875" style="2" customWidth="1"/>
    <col min="15116" max="15116" width="14.81640625" style="2" customWidth="1"/>
    <col min="15117" max="15117" width="15.54296875" style="2" customWidth="1"/>
    <col min="15118" max="15128" width="15.81640625" style="2" customWidth="1"/>
    <col min="15129" max="15149" width="8.7265625" style="2"/>
    <col min="15150" max="15150" width="11.1796875" style="2" customWidth="1"/>
    <col min="15151" max="15162" width="8.7265625" style="2"/>
    <col min="15163" max="15163" width="10.453125" style="2" bestFit="1" customWidth="1"/>
    <col min="15164" max="15174" width="8.7265625" style="2"/>
    <col min="15175" max="15175" width="46.81640625" style="2" customWidth="1"/>
    <col min="15176" max="15176" width="36" style="2" customWidth="1"/>
    <col min="15177" max="15350" width="8.7265625" style="2"/>
    <col min="15351" max="15351" width="11.81640625" style="2" customWidth="1"/>
    <col min="15352" max="15353" width="23.1796875" style="2" customWidth="1"/>
    <col min="15354" max="15354" width="34.81640625" style="2" customWidth="1"/>
    <col min="15355" max="15355" width="27.453125" style="2" customWidth="1"/>
    <col min="15356" max="15356" width="27.81640625" style="2" customWidth="1"/>
    <col min="15357" max="15359" width="22" style="2" customWidth="1"/>
    <col min="15360" max="15360" width="33.1796875" style="2" customWidth="1"/>
    <col min="15361" max="15361" width="15.81640625" style="2" customWidth="1"/>
    <col min="15362" max="15362" width="24.81640625" style="2" customWidth="1"/>
    <col min="15363" max="15363" width="15.81640625" style="2" customWidth="1"/>
    <col min="15364" max="15364" width="15.1796875" style="2" customWidth="1"/>
    <col min="15365" max="15365" width="12.1796875" style="2" customWidth="1"/>
    <col min="15366" max="15366" width="14.54296875" style="2" customWidth="1"/>
    <col min="15367" max="15367" width="13.81640625" style="2" customWidth="1"/>
    <col min="15368" max="15369" width="15.453125" style="2" customWidth="1"/>
    <col min="15370" max="15370" width="14.1796875" style="2" customWidth="1"/>
    <col min="15371" max="15371" width="15.1796875" style="2" customWidth="1"/>
    <col min="15372" max="15372" width="14.81640625" style="2" customWidth="1"/>
    <col min="15373" max="15373" width="15.54296875" style="2" customWidth="1"/>
    <col min="15374" max="15384" width="15.81640625" style="2" customWidth="1"/>
    <col min="15385" max="15405" width="8.7265625" style="2"/>
    <col min="15406" max="15406" width="11.1796875" style="2" customWidth="1"/>
    <col min="15407" max="15418" width="8.7265625" style="2"/>
    <col min="15419" max="15419" width="10.453125" style="2" bestFit="1" customWidth="1"/>
    <col min="15420" max="15430" width="8.7265625" style="2"/>
    <col min="15431" max="15431" width="46.81640625" style="2" customWidth="1"/>
    <col min="15432" max="15432" width="36" style="2" customWidth="1"/>
    <col min="15433" max="15606" width="8.7265625" style="2"/>
    <col min="15607" max="15607" width="11.81640625" style="2" customWidth="1"/>
    <col min="15608" max="15609" width="23.1796875" style="2" customWidth="1"/>
    <col min="15610" max="15610" width="34.81640625" style="2" customWidth="1"/>
    <col min="15611" max="15611" width="27.453125" style="2" customWidth="1"/>
    <col min="15612" max="15612" width="27.81640625" style="2" customWidth="1"/>
    <col min="15613" max="15615" width="22" style="2" customWidth="1"/>
    <col min="15616" max="15616" width="33.1796875" style="2" customWidth="1"/>
    <col min="15617" max="15617" width="15.81640625" style="2" customWidth="1"/>
    <col min="15618" max="15618" width="24.81640625" style="2" customWidth="1"/>
    <col min="15619" max="15619" width="15.81640625" style="2" customWidth="1"/>
    <col min="15620" max="15620" width="15.1796875" style="2" customWidth="1"/>
    <col min="15621" max="15621" width="12.1796875" style="2" customWidth="1"/>
    <col min="15622" max="15622" width="14.54296875" style="2" customWidth="1"/>
    <col min="15623" max="15623" width="13.81640625" style="2" customWidth="1"/>
    <col min="15624" max="15625" width="15.453125" style="2" customWidth="1"/>
    <col min="15626" max="15626" width="14.1796875" style="2" customWidth="1"/>
    <col min="15627" max="15627" width="15.1796875" style="2" customWidth="1"/>
    <col min="15628" max="15628" width="14.81640625" style="2" customWidth="1"/>
    <col min="15629" max="15629" width="15.54296875" style="2" customWidth="1"/>
    <col min="15630" max="15640" width="15.81640625" style="2" customWidth="1"/>
    <col min="15641" max="15661" width="8.7265625" style="2"/>
    <col min="15662" max="15662" width="11.1796875" style="2" customWidth="1"/>
    <col min="15663" max="15674" width="8.7265625" style="2"/>
    <col min="15675" max="15675" width="10.453125" style="2" bestFit="1" customWidth="1"/>
    <col min="15676" max="15686" width="8.7265625" style="2"/>
    <col min="15687" max="15687" width="46.81640625" style="2" customWidth="1"/>
    <col min="15688" max="15688" width="36" style="2" customWidth="1"/>
    <col min="15689" max="15862" width="8.7265625" style="2"/>
    <col min="15863" max="15863" width="11.81640625" style="2" customWidth="1"/>
    <col min="15864" max="15865" width="23.1796875" style="2" customWidth="1"/>
    <col min="15866" max="15866" width="34.81640625" style="2" customWidth="1"/>
    <col min="15867" max="15867" width="27.453125" style="2" customWidth="1"/>
    <col min="15868" max="15868" width="27.81640625" style="2" customWidth="1"/>
    <col min="15869" max="15871" width="22" style="2" customWidth="1"/>
    <col min="15872" max="15872" width="33.1796875" style="2" customWidth="1"/>
    <col min="15873" max="15873" width="15.81640625" style="2" customWidth="1"/>
    <col min="15874" max="15874" width="24.81640625" style="2" customWidth="1"/>
    <col min="15875" max="15875" width="15.81640625" style="2" customWidth="1"/>
    <col min="15876" max="15876" width="15.1796875" style="2" customWidth="1"/>
    <col min="15877" max="15877" width="12.1796875" style="2" customWidth="1"/>
    <col min="15878" max="15878" width="14.54296875" style="2" customWidth="1"/>
    <col min="15879" max="15879" width="13.81640625" style="2" customWidth="1"/>
    <col min="15880" max="15881" width="15.453125" style="2" customWidth="1"/>
    <col min="15882" max="15882" width="14.1796875" style="2" customWidth="1"/>
    <col min="15883" max="15883" width="15.1796875" style="2" customWidth="1"/>
    <col min="15884" max="15884" width="14.81640625" style="2" customWidth="1"/>
    <col min="15885" max="15885" width="15.54296875" style="2" customWidth="1"/>
    <col min="15886" max="15896" width="15.81640625" style="2" customWidth="1"/>
    <col min="15897" max="15917" width="8.7265625" style="2"/>
    <col min="15918" max="15918" width="11.1796875" style="2" customWidth="1"/>
    <col min="15919" max="15930" width="8.7265625" style="2"/>
    <col min="15931" max="15931" width="10.453125" style="2" bestFit="1" customWidth="1"/>
    <col min="15932" max="15942" width="8.7265625" style="2"/>
    <col min="15943" max="15943" width="46.81640625" style="2" customWidth="1"/>
    <col min="15944" max="15944" width="36" style="2" customWidth="1"/>
    <col min="15945" max="16118" width="8.7265625" style="2"/>
    <col min="16119" max="16119" width="11.81640625" style="2" customWidth="1"/>
    <col min="16120" max="16121" width="23.1796875" style="2" customWidth="1"/>
    <col min="16122" max="16122" width="34.81640625" style="2" customWidth="1"/>
    <col min="16123" max="16123" width="27.453125" style="2" customWidth="1"/>
    <col min="16124" max="16124" width="27.81640625" style="2" customWidth="1"/>
    <col min="16125" max="16127" width="22" style="2" customWidth="1"/>
    <col min="16128" max="16128" width="33.1796875" style="2" customWidth="1"/>
    <col min="16129" max="16129" width="15.81640625" style="2" customWidth="1"/>
    <col min="16130" max="16130" width="24.81640625" style="2" customWidth="1"/>
    <col min="16131" max="16131" width="15.81640625" style="2" customWidth="1"/>
    <col min="16132" max="16132" width="15.1796875" style="2" customWidth="1"/>
    <col min="16133" max="16133" width="12.1796875" style="2" customWidth="1"/>
    <col min="16134" max="16134" width="14.54296875" style="2" customWidth="1"/>
    <col min="16135" max="16135" width="13.81640625" style="2" customWidth="1"/>
    <col min="16136" max="16137" width="15.453125" style="2" customWidth="1"/>
    <col min="16138" max="16138" width="14.1796875" style="2" customWidth="1"/>
    <col min="16139" max="16139" width="15.1796875" style="2" customWidth="1"/>
    <col min="16140" max="16140" width="14.81640625" style="2" customWidth="1"/>
    <col min="16141" max="16141" width="15.54296875" style="2" customWidth="1"/>
    <col min="16142" max="16152" width="15.81640625" style="2" customWidth="1"/>
    <col min="16153" max="16173" width="8.7265625" style="2"/>
    <col min="16174" max="16174" width="11.1796875" style="2" customWidth="1"/>
    <col min="16175" max="16186" width="8.7265625" style="2"/>
    <col min="16187" max="16187" width="10.453125" style="2" bestFit="1" customWidth="1"/>
    <col min="16188" max="16198" width="8.7265625" style="2"/>
    <col min="16199" max="16199" width="46.81640625" style="2" customWidth="1"/>
    <col min="16200" max="16200" width="36" style="2" customWidth="1"/>
    <col min="16201" max="16376" width="8.7265625" style="2"/>
    <col min="16377" max="16384" width="8.7265625" style="2" customWidth="1"/>
  </cols>
  <sheetData>
    <row r="1" spans="2:23" ht="20.25" customHeight="1" x14ac:dyDescent="0.25">
      <c r="B1" s="1" t="s">
        <v>0</v>
      </c>
      <c r="C1" s="1"/>
      <c r="D1" s="1"/>
    </row>
    <row r="2" spans="2:23" ht="20" x14ac:dyDescent="0.25">
      <c r="B2" s="3" t="s">
        <v>1</v>
      </c>
      <c r="C2" s="3"/>
      <c r="D2" s="1"/>
    </row>
    <row r="3" spans="2:23" ht="20" x14ac:dyDescent="0.4">
      <c r="B3" s="1" t="s">
        <v>2</v>
      </c>
      <c r="C3" s="1"/>
      <c r="D3" s="4" t="s">
        <v>3</v>
      </c>
    </row>
    <row r="4" spans="2:23" ht="20" x14ac:dyDescent="0.25">
      <c r="B4" s="5" t="s">
        <v>4</v>
      </c>
      <c r="C4" s="5"/>
      <c r="D4" s="5"/>
    </row>
    <row r="7" spans="2:23" ht="15.5" x14ac:dyDescent="0.25">
      <c r="B7" s="6" t="s">
        <v>5</v>
      </c>
      <c r="C7" s="6"/>
    </row>
    <row r="8" spans="2:23" ht="15.5" x14ac:dyDescent="0.25">
      <c r="B8" s="6"/>
      <c r="C8" s="6"/>
    </row>
    <row r="9" spans="2:23" ht="19.5" customHeight="1" x14ac:dyDescent="0.25">
      <c r="B9" s="7"/>
      <c r="C9" s="7"/>
      <c r="D9" s="7"/>
      <c r="G9" s="7"/>
      <c r="H9" s="7"/>
      <c r="I9" s="7"/>
      <c r="J9" s="7"/>
    </row>
    <row r="10" spans="2:23" ht="19.5" customHeight="1" thickBot="1" x14ac:dyDescent="0.3">
      <c r="B10" s="158" t="s">
        <v>6</v>
      </c>
      <c r="C10" s="159"/>
      <c r="D10" s="160"/>
      <c r="E10" s="161" t="s">
        <v>7</v>
      </c>
      <c r="F10" s="162"/>
      <c r="G10" s="162"/>
      <c r="H10" s="162"/>
      <c r="I10" s="163"/>
      <c r="L10" s="164" t="s">
        <v>8</v>
      </c>
      <c r="M10" s="165"/>
      <c r="N10" s="165"/>
      <c r="O10" s="165"/>
      <c r="P10" s="165"/>
      <c r="Q10" s="165"/>
      <c r="R10" s="165"/>
      <c r="S10" s="165"/>
      <c r="T10" s="165"/>
    </row>
    <row r="11" spans="2:23" ht="85.5" customHeight="1" thickBot="1" x14ac:dyDescent="0.3">
      <c r="B11" s="166" t="s">
        <v>24</v>
      </c>
      <c r="C11" s="168"/>
      <c r="D11" s="167"/>
      <c r="E11" s="156" t="s">
        <v>25</v>
      </c>
      <c r="F11" s="157"/>
      <c r="G11" s="157"/>
      <c r="H11" s="157"/>
      <c r="I11" s="169"/>
      <c r="J11" s="166" t="s">
        <v>26</v>
      </c>
      <c r="K11" s="167"/>
      <c r="L11" s="156" t="s">
        <v>9</v>
      </c>
      <c r="M11" s="157"/>
      <c r="N11" s="157"/>
      <c r="O11" s="157"/>
      <c r="P11" s="157"/>
      <c r="Q11" s="157"/>
      <c r="R11" s="157"/>
      <c r="S11" s="157"/>
      <c r="T11" s="157"/>
      <c r="U11" s="156" t="s">
        <v>32</v>
      </c>
      <c r="V11" s="157"/>
      <c r="W11" s="22"/>
    </row>
    <row r="12" spans="2:23" ht="117" customHeight="1" x14ac:dyDescent="0.25">
      <c r="B12" s="23"/>
      <c r="C12" s="11" t="s">
        <v>41</v>
      </c>
      <c r="D12" s="12" t="s">
        <v>23</v>
      </c>
      <c r="E12" s="24"/>
      <c r="F12" s="13"/>
      <c r="G12" s="13"/>
      <c r="H12" s="13"/>
      <c r="I12" s="14" t="s">
        <v>12</v>
      </c>
      <c r="J12" s="175" t="s">
        <v>42</v>
      </c>
      <c r="K12" s="177" t="s">
        <v>18</v>
      </c>
      <c r="L12" s="179" t="s">
        <v>35</v>
      </c>
      <c r="M12" s="9" t="s">
        <v>13</v>
      </c>
      <c r="N12" s="9" t="s">
        <v>10</v>
      </c>
      <c r="O12" s="9" t="s">
        <v>21</v>
      </c>
      <c r="P12" s="9"/>
      <c r="Q12" s="9" t="s">
        <v>22</v>
      </c>
      <c r="R12" s="9"/>
      <c r="S12" s="9"/>
      <c r="T12" s="10"/>
      <c r="U12" s="179" t="s">
        <v>31</v>
      </c>
      <c r="V12" s="181" t="s">
        <v>33</v>
      </c>
      <c r="W12" s="173" t="s">
        <v>30</v>
      </c>
    </row>
    <row r="13" spans="2:23" ht="170.25" customHeight="1" thickBot="1" x14ac:dyDescent="0.3">
      <c r="B13" s="25" t="s">
        <v>14</v>
      </c>
      <c r="C13" s="26" t="s">
        <v>11</v>
      </c>
      <c r="D13" s="27" t="s">
        <v>17</v>
      </c>
      <c r="E13" s="28" t="s">
        <v>15</v>
      </c>
      <c r="F13" s="29" t="s">
        <v>19</v>
      </c>
      <c r="G13" s="29" t="s">
        <v>16</v>
      </c>
      <c r="H13" s="29" t="s">
        <v>20</v>
      </c>
      <c r="I13" s="27" t="s">
        <v>27</v>
      </c>
      <c r="J13" s="176"/>
      <c r="K13" s="178"/>
      <c r="L13" s="180"/>
      <c r="M13" s="30" t="s">
        <v>29</v>
      </c>
      <c r="N13" s="29" t="s">
        <v>36</v>
      </c>
      <c r="O13" s="30" t="s">
        <v>37</v>
      </c>
      <c r="P13" s="30" t="s">
        <v>38</v>
      </c>
      <c r="Q13" s="30" t="s">
        <v>28</v>
      </c>
      <c r="R13" s="30" t="s">
        <v>39</v>
      </c>
      <c r="S13" s="30" t="s">
        <v>40</v>
      </c>
      <c r="T13" s="27" t="s">
        <v>34</v>
      </c>
      <c r="U13" s="180"/>
      <c r="V13" s="182"/>
      <c r="W13" s="174"/>
    </row>
    <row r="14" spans="2:23" x14ac:dyDescent="0.25">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51" t="s">
        <v>261</v>
      </c>
      <c r="S14" s="35"/>
      <c r="T14" s="32" t="s">
        <v>53</v>
      </c>
      <c r="U14" s="32" t="s">
        <v>54</v>
      </c>
      <c r="V14" s="32" t="s">
        <v>55</v>
      </c>
      <c r="W14" s="36" t="s">
        <v>56</v>
      </c>
    </row>
    <row r="15" spans="2:23" x14ac:dyDescent="0.25">
      <c r="B15" s="20"/>
      <c r="C15" s="75"/>
      <c r="D15" s="15" t="s">
        <v>57</v>
      </c>
      <c r="E15" s="37"/>
      <c r="F15" s="37"/>
      <c r="G15" s="37" t="s">
        <v>58</v>
      </c>
      <c r="H15" s="37"/>
      <c r="I15" s="15"/>
      <c r="J15" s="15" t="s">
        <v>59</v>
      </c>
      <c r="K15" s="15" t="s">
        <v>48</v>
      </c>
      <c r="L15" s="38" t="s">
        <v>49</v>
      </c>
      <c r="M15" s="16">
        <v>0</v>
      </c>
      <c r="N15" s="39" t="s">
        <v>50</v>
      </c>
      <c r="O15" s="39"/>
      <c r="P15" s="39"/>
      <c r="Q15" s="15"/>
      <c r="R15" s="152"/>
      <c r="S15" s="39"/>
      <c r="T15" s="15" t="s">
        <v>58</v>
      </c>
      <c r="U15" s="15" t="s">
        <v>54</v>
      </c>
      <c r="V15" s="15" t="s">
        <v>55</v>
      </c>
      <c r="W15" s="40" t="s">
        <v>58</v>
      </c>
    </row>
    <row r="16" spans="2:23" x14ac:dyDescent="0.25">
      <c r="B16" s="20"/>
      <c r="C16" s="75"/>
      <c r="D16" s="38" t="s">
        <v>60</v>
      </c>
      <c r="E16" s="37"/>
      <c r="F16" s="37"/>
      <c r="G16" s="37" t="s">
        <v>58</v>
      </c>
      <c r="H16" s="37"/>
      <c r="I16" s="15"/>
      <c r="J16" s="15" t="s">
        <v>47</v>
      </c>
      <c r="K16" s="15" t="s">
        <v>48</v>
      </c>
      <c r="L16" s="38" t="s">
        <v>49</v>
      </c>
      <c r="M16" s="16">
        <v>0</v>
      </c>
      <c r="N16" s="39" t="s">
        <v>50</v>
      </c>
      <c r="O16" s="39"/>
      <c r="P16" s="39"/>
      <c r="Q16" s="15"/>
      <c r="R16" s="152"/>
      <c r="S16" s="39"/>
      <c r="T16" s="15" t="s">
        <v>58</v>
      </c>
      <c r="U16" s="15" t="s">
        <v>54</v>
      </c>
      <c r="V16" s="15" t="s">
        <v>55</v>
      </c>
      <c r="W16" s="40" t="s">
        <v>58</v>
      </c>
    </row>
    <row r="17" spans="1:133" x14ac:dyDescent="0.25">
      <c r="B17" s="20"/>
      <c r="C17" s="75"/>
      <c r="D17" s="15" t="s">
        <v>61</v>
      </c>
      <c r="E17" s="37"/>
      <c r="F17" s="37"/>
      <c r="G17" s="37" t="s">
        <v>58</v>
      </c>
      <c r="H17" s="37"/>
      <c r="I17" s="15"/>
      <c r="J17" s="15" t="s">
        <v>62</v>
      </c>
      <c r="K17" s="15" t="s">
        <v>48</v>
      </c>
      <c r="L17" s="38" t="s">
        <v>49</v>
      </c>
      <c r="M17" s="16">
        <v>0</v>
      </c>
      <c r="N17" s="39" t="s">
        <v>50</v>
      </c>
      <c r="O17" s="39"/>
      <c r="P17" s="39"/>
      <c r="Q17" s="15"/>
      <c r="R17" s="152"/>
      <c r="S17" s="39"/>
      <c r="T17" s="15" t="s">
        <v>58</v>
      </c>
      <c r="U17" s="15" t="s">
        <v>54</v>
      </c>
      <c r="V17" s="15" t="s">
        <v>55</v>
      </c>
      <c r="W17" s="40" t="s">
        <v>58</v>
      </c>
    </row>
    <row r="18" spans="1:133" x14ac:dyDescent="0.25">
      <c r="B18" s="20"/>
      <c r="C18" s="75"/>
      <c r="D18" s="15" t="s">
        <v>63</v>
      </c>
      <c r="E18" s="37"/>
      <c r="F18" s="37"/>
      <c r="G18" s="37" t="s">
        <v>58</v>
      </c>
      <c r="H18" s="37"/>
      <c r="I18" s="15"/>
      <c r="J18" s="15" t="s">
        <v>62</v>
      </c>
      <c r="K18" s="15" t="s">
        <v>48</v>
      </c>
      <c r="L18" s="38" t="s">
        <v>49</v>
      </c>
      <c r="M18" s="16">
        <v>0</v>
      </c>
      <c r="N18" s="39" t="s">
        <v>50</v>
      </c>
      <c r="O18" s="39"/>
      <c r="P18" s="39"/>
      <c r="Q18" s="15"/>
      <c r="R18" s="152"/>
      <c r="S18" s="39"/>
      <c r="T18" s="15" t="s">
        <v>58</v>
      </c>
      <c r="U18" s="15" t="s">
        <v>54</v>
      </c>
      <c r="V18" s="15" t="s">
        <v>55</v>
      </c>
      <c r="W18" s="40" t="s">
        <v>58</v>
      </c>
    </row>
    <row r="19" spans="1:133" s="18" customFormat="1" ht="12.75" customHeight="1" x14ac:dyDescent="0.25">
      <c r="A19" s="2"/>
      <c r="B19" s="20"/>
      <c r="C19" s="75"/>
      <c r="D19" s="15" t="s">
        <v>64</v>
      </c>
      <c r="E19" s="37"/>
      <c r="F19" s="37"/>
      <c r="G19" s="37" t="s">
        <v>58</v>
      </c>
      <c r="H19" s="37"/>
      <c r="I19" s="15"/>
      <c r="J19" s="15" t="s">
        <v>62</v>
      </c>
      <c r="K19" s="15" t="s">
        <v>48</v>
      </c>
      <c r="L19" s="38" t="s">
        <v>49</v>
      </c>
      <c r="M19" s="16">
        <v>0</v>
      </c>
      <c r="N19" s="39" t="s">
        <v>50</v>
      </c>
      <c r="O19" s="39"/>
      <c r="P19" s="39"/>
      <c r="Q19" s="15"/>
      <c r="R19" s="152"/>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25" x14ac:dyDescent="0.25">
      <c r="A20" s="2"/>
      <c r="B20" s="20"/>
      <c r="C20" s="75"/>
      <c r="D20" s="15" t="s">
        <v>65</v>
      </c>
      <c r="E20" s="37"/>
      <c r="F20" s="37"/>
      <c r="G20" s="37" t="s">
        <v>58</v>
      </c>
      <c r="H20" s="37"/>
      <c r="I20" s="15"/>
      <c r="J20" s="15" t="s">
        <v>66</v>
      </c>
      <c r="K20" s="15" t="s">
        <v>48</v>
      </c>
      <c r="L20" s="38" t="s">
        <v>49</v>
      </c>
      <c r="M20" s="16">
        <v>0</v>
      </c>
      <c r="N20" s="39" t="s">
        <v>50</v>
      </c>
      <c r="O20" s="39"/>
      <c r="P20" s="39"/>
      <c r="Q20" s="15"/>
      <c r="R20" s="152"/>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5">
      <c r="A21" s="2"/>
      <c r="B21" s="20"/>
      <c r="C21" s="75"/>
      <c r="D21" s="15" t="s">
        <v>68</v>
      </c>
      <c r="E21" s="37"/>
      <c r="F21" s="37"/>
      <c r="G21" s="37" t="s">
        <v>58</v>
      </c>
      <c r="H21" s="37"/>
      <c r="I21" s="15"/>
      <c r="J21" s="15" t="s">
        <v>69</v>
      </c>
      <c r="K21" s="15" t="s">
        <v>48</v>
      </c>
      <c r="L21" s="38" t="s">
        <v>49</v>
      </c>
      <c r="M21" s="16">
        <v>0</v>
      </c>
      <c r="N21" s="39" t="s">
        <v>50</v>
      </c>
      <c r="O21" s="39"/>
      <c r="P21" s="39"/>
      <c r="Q21" s="15"/>
      <c r="R21" s="152"/>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5">
      <c r="A22" s="2"/>
      <c r="B22" s="20"/>
      <c r="C22" s="75"/>
      <c r="D22" s="15" t="s">
        <v>70</v>
      </c>
      <c r="E22" s="37"/>
      <c r="F22" s="37"/>
      <c r="G22" s="37" t="s">
        <v>58</v>
      </c>
      <c r="H22" s="37"/>
      <c r="I22" s="15"/>
      <c r="J22" s="15" t="s">
        <v>69</v>
      </c>
      <c r="K22" s="15" t="s">
        <v>48</v>
      </c>
      <c r="L22" s="38" t="s">
        <v>49</v>
      </c>
      <c r="M22" s="16">
        <v>0</v>
      </c>
      <c r="N22" s="39" t="s">
        <v>50</v>
      </c>
      <c r="O22" s="39"/>
      <c r="P22" s="39"/>
      <c r="Q22" s="15"/>
      <c r="R22" s="152"/>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5">
      <c r="A23" s="2"/>
      <c r="B23" s="20"/>
      <c r="C23" s="75"/>
      <c r="D23" s="15" t="s">
        <v>71</v>
      </c>
      <c r="E23" s="37"/>
      <c r="F23" s="37"/>
      <c r="G23" s="37" t="s">
        <v>58</v>
      </c>
      <c r="H23" s="37"/>
      <c r="I23" s="15"/>
      <c r="J23" s="15" t="s">
        <v>72</v>
      </c>
      <c r="K23" s="15" t="s">
        <v>73</v>
      </c>
      <c r="L23" s="38" t="s">
        <v>49</v>
      </c>
      <c r="M23" s="16">
        <v>0</v>
      </c>
      <c r="N23" s="39" t="s">
        <v>50</v>
      </c>
      <c r="O23" s="39"/>
      <c r="P23" s="39"/>
      <c r="Q23" s="15"/>
      <c r="R23" s="153"/>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5">
      <c r="A24" s="2"/>
      <c r="B24" s="43"/>
      <c r="C24" s="76"/>
      <c r="D24" s="44" t="s">
        <v>74</v>
      </c>
      <c r="E24" s="45"/>
      <c r="F24" s="45"/>
      <c r="G24" s="46">
        <v>42370</v>
      </c>
      <c r="H24" s="45"/>
      <c r="I24" s="44"/>
      <c r="J24" s="47" t="s">
        <v>75</v>
      </c>
      <c r="K24" s="44"/>
      <c r="L24" s="44" t="s">
        <v>76</v>
      </c>
      <c r="M24" s="47"/>
      <c r="N24" s="48"/>
      <c r="O24" s="48" t="s">
        <v>77</v>
      </c>
      <c r="P24" s="48" t="s">
        <v>78</v>
      </c>
      <c r="Q24" s="44"/>
      <c r="R24" s="44"/>
      <c r="S24" s="148"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5">
      <c r="A25" s="2"/>
      <c r="B25" s="43"/>
      <c r="C25" s="76"/>
      <c r="D25" s="44" t="s">
        <v>81</v>
      </c>
      <c r="E25" s="45"/>
      <c r="F25" s="45"/>
      <c r="G25" s="45" t="s">
        <v>58</v>
      </c>
      <c r="H25" s="45"/>
      <c r="I25" s="44"/>
      <c r="J25" s="47" t="s">
        <v>58</v>
      </c>
      <c r="K25" s="44"/>
      <c r="L25" s="44" t="s">
        <v>76</v>
      </c>
      <c r="M25" s="47"/>
      <c r="N25" s="48"/>
      <c r="O25" s="48" t="s">
        <v>77</v>
      </c>
      <c r="P25" s="48" t="s">
        <v>78</v>
      </c>
      <c r="Q25" s="44"/>
      <c r="R25" s="44"/>
      <c r="S25" s="149"/>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5">
      <c r="A26" s="2"/>
      <c r="B26" s="43"/>
      <c r="C26" s="76"/>
      <c r="D26" s="44" t="s">
        <v>82</v>
      </c>
      <c r="E26" s="45"/>
      <c r="F26" s="45"/>
      <c r="G26" s="45" t="s">
        <v>58</v>
      </c>
      <c r="H26" s="45"/>
      <c r="I26" s="44"/>
      <c r="J26" s="47" t="s">
        <v>58</v>
      </c>
      <c r="K26" s="44"/>
      <c r="L26" s="44" t="s">
        <v>76</v>
      </c>
      <c r="M26" s="47"/>
      <c r="N26" s="48"/>
      <c r="O26" s="48" t="s">
        <v>83</v>
      </c>
      <c r="P26" s="48" t="s">
        <v>78</v>
      </c>
      <c r="Q26" s="44"/>
      <c r="R26" s="44"/>
      <c r="S26" s="149"/>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5">
      <c r="A27" s="2"/>
      <c r="B27" s="43"/>
      <c r="C27" s="76"/>
      <c r="D27" s="44" t="s">
        <v>84</v>
      </c>
      <c r="E27" s="45"/>
      <c r="F27" s="45"/>
      <c r="G27" s="45" t="s">
        <v>58</v>
      </c>
      <c r="H27" s="45"/>
      <c r="I27" s="44"/>
      <c r="J27" s="47" t="s">
        <v>58</v>
      </c>
      <c r="K27" s="44"/>
      <c r="L27" s="44" t="s">
        <v>76</v>
      </c>
      <c r="M27" s="47"/>
      <c r="N27" s="48"/>
      <c r="O27" s="48" t="s">
        <v>77</v>
      </c>
      <c r="P27" s="48" t="s">
        <v>78</v>
      </c>
      <c r="Q27" s="44"/>
      <c r="R27" s="44"/>
      <c r="S27" s="149"/>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5">
      <c r="A28" s="2"/>
      <c r="B28" s="43"/>
      <c r="C28" s="76"/>
      <c r="D28" s="44" t="s">
        <v>85</v>
      </c>
      <c r="E28" s="45"/>
      <c r="F28" s="45"/>
      <c r="G28" s="45" t="s">
        <v>58</v>
      </c>
      <c r="H28" s="45"/>
      <c r="I28" s="44"/>
      <c r="J28" s="47" t="s">
        <v>58</v>
      </c>
      <c r="K28" s="44"/>
      <c r="L28" s="44" t="s">
        <v>76</v>
      </c>
      <c r="M28" s="47"/>
      <c r="N28" s="48"/>
      <c r="O28" s="48" t="s">
        <v>86</v>
      </c>
      <c r="P28" s="48" t="s">
        <v>78</v>
      </c>
      <c r="Q28" s="44"/>
      <c r="R28" s="44"/>
      <c r="S28" s="149"/>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5">
      <c r="A29" s="2"/>
      <c r="B29" s="43"/>
      <c r="C29" s="76"/>
      <c r="D29" s="44" t="s">
        <v>87</v>
      </c>
      <c r="E29" s="45"/>
      <c r="F29" s="45"/>
      <c r="G29" s="45" t="s">
        <v>58</v>
      </c>
      <c r="H29" s="45"/>
      <c r="I29" s="44"/>
      <c r="J29" s="47" t="s">
        <v>58</v>
      </c>
      <c r="K29" s="44"/>
      <c r="L29" s="44" t="s">
        <v>76</v>
      </c>
      <c r="M29" s="47"/>
      <c r="N29" s="48"/>
      <c r="O29" s="48" t="s">
        <v>86</v>
      </c>
      <c r="P29" s="48" t="s">
        <v>78</v>
      </c>
      <c r="Q29" s="44"/>
      <c r="R29" s="44"/>
      <c r="S29" s="149"/>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5">
      <c r="A30" s="2"/>
      <c r="B30" s="43"/>
      <c r="C30" s="76"/>
      <c r="D30" s="44" t="s">
        <v>88</v>
      </c>
      <c r="E30" s="45"/>
      <c r="F30" s="45"/>
      <c r="G30" s="45" t="s">
        <v>89</v>
      </c>
      <c r="H30" s="45"/>
      <c r="I30" s="44"/>
      <c r="J30" s="47" t="s">
        <v>58</v>
      </c>
      <c r="K30" s="44"/>
      <c r="L30" s="44" t="s">
        <v>76</v>
      </c>
      <c r="M30" s="47"/>
      <c r="N30" s="48"/>
      <c r="O30" s="48" t="s">
        <v>90</v>
      </c>
      <c r="P30" s="48" t="s">
        <v>78</v>
      </c>
      <c r="Q30" s="44"/>
      <c r="R30" s="44"/>
      <c r="S30" s="149"/>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5">
      <c r="B31" s="43"/>
      <c r="C31" s="76"/>
      <c r="D31" s="44" t="s">
        <v>93</v>
      </c>
      <c r="E31" s="45"/>
      <c r="F31" s="45"/>
      <c r="G31" s="45" t="s">
        <v>45</v>
      </c>
      <c r="H31" s="45"/>
      <c r="I31" s="44"/>
      <c r="J31" s="47" t="s">
        <v>58</v>
      </c>
      <c r="K31" s="44"/>
      <c r="L31" s="44" t="s">
        <v>76</v>
      </c>
      <c r="M31" s="47"/>
      <c r="N31" s="48"/>
      <c r="O31" s="48" t="s">
        <v>90</v>
      </c>
      <c r="P31" s="48" t="s">
        <v>78</v>
      </c>
      <c r="Q31" s="44"/>
      <c r="R31" s="44"/>
      <c r="S31" s="149"/>
      <c r="T31" s="44" t="s">
        <v>58</v>
      </c>
      <c r="U31" s="44" t="s">
        <v>54</v>
      </c>
      <c r="V31" s="44" t="s">
        <v>91</v>
      </c>
      <c r="W31" s="49" t="s">
        <v>94</v>
      </c>
    </row>
    <row r="32" spans="1:133" x14ac:dyDescent="0.25">
      <c r="B32" s="43"/>
      <c r="C32" s="76"/>
      <c r="D32" s="44" t="s">
        <v>95</v>
      </c>
      <c r="E32" s="45"/>
      <c r="F32" s="45"/>
      <c r="G32" s="45" t="s">
        <v>58</v>
      </c>
      <c r="H32" s="45"/>
      <c r="I32" s="44"/>
      <c r="J32" s="47" t="s">
        <v>58</v>
      </c>
      <c r="K32" s="44"/>
      <c r="L32" s="44" t="s">
        <v>76</v>
      </c>
      <c r="M32" s="47"/>
      <c r="N32" s="48"/>
      <c r="O32" s="48" t="s">
        <v>96</v>
      </c>
      <c r="P32" s="48" t="s">
        <v>78</v>
      </c>
      <c r="Q32" s="44"/>
      <c r="R32" s="44"/>
      <c r="S32" s="149"/>
      <c r="T32" s="44" t="s">
        <v>58</v>
      </c>
      <c r="U32" s="44" t="s">
        <v>54</v>
      </c>
      <c r="V32" s="44" t="s">
        <v>91</v>
      </c>
      <c r="W32" s="49" t="s">
        <v>58</v>
      </c>
    </row>
    <row r="33" spans="2:23" ht="12.75" customHeight="1" x14ac:dyDescent="0.25">
      <c r="B33" s="43"/>
      <c r="C33" s="76"/>
      <c r="D33" s="44" t="s">
        <v>97</v>
      </c>
      <c r="E33" s="45"/>
      <c r="F33" s="45"/>
      <c r="G33" s="45">
        <v>42370</v>
      </c>
      <c r="H33" s="45"/>
      <c r="I33" s="44"/>
      <c r="J33" s="47" t="s">
        <v>58</v>
      </c>
      <c r="K33" s="44"/>
      <c r="L33" s="44" t="s">
        <v>76</v>
      </c>
      <c r="M33" s="47"/>
      <c r="N33" s="48"/>
      <c r="O33" s="48" t="s">
        <v>98</v>
      </c>
      <c r="P33" s="48" t="s">
        <v>78</v>
      </c>
      <c r="Q33" s="44"/>
      <c r="R33" s="44"/>
      <c r="S33" s="149"/>
      <c r="T33" s="44" t="s">
        <v>58</v>
      </c>
      <c r="U33" s="44" t="s">
        <v>54</v>
      </c>
      <c r="V33" s="44" t="s">
        <v>91</v>
      </c>
      <c r="W33" s="49"/>
    </row>
    <row r="34" spans="2:23" x14ac:dyDescent="0.25">
      <c r="B34" s="43"/>
      <c r="C34" s="76"/>
      <c r="D34" s="44" t="s">
        <v>99</v>
      </c>
      <c r="E34" s="45"/>
      <c r="F34" s="45"/>
      <c r="G34" s="45" t="s">
        <v>58</v>
      </c>
      <c r="H34" s="45"/>
      <c r="I34" s="44"/>
      <c r="J34" s="47" t="s">
        <v>58</v>
      </c>
      <c r="K34" s="44"/>
      <c r="L34" s="44" t="s">
        <v>76</v>
      </c>
      <c r="M34" s="47"/>
      <c r="N34" s="48"/>
      <c r="O34" s="48" t="s">
        <v>98</v>
      </c>
      <c r="P34" s="48" t="s">
        <v>78</v>
      </c>
      <c r="Q34" s="44"/>
      <c r="R34" s="44"/>
      <c r="S34" s="149"/>
      <c r="T34" s="44" t="s">
        <v>58</v>
      </c>
      <c r="U34" s="44" t="s">
        <v>54</v>
      </c>
      <c r="V34" s="44" t="s">
        <v>91</v>
      </c>
      <c r="W34" s="49"/>
    </row>
    <row r="35" spans="2:23" ht="13" thickBot="1" x14ac:dyDescent="0.3">
      <c r="B35" s="50"/>
      <c r="C35" s="77"/>
      <c r="D35" s="51" t="s">
        <v>100</v>
      </c>
      <c r="E35" s="52"/>
      <c r="F35" s="52"/>
      <c r="G35" s="52" t="s">
        <v>58</v>
      </c>
      <c r="H35" s="52"/>
      <c r="I35" s="51"/>
      <c r="J35" s="53" t="s">
        <v>58</v>
      </c>
      <c r="K35" s="51"/>
      <c r="L35" s="51" t="s">
        <v>76</v>
      </c>
      <c r="M35" s="53"/>
      <c r="N35" s="54"/>
      <c r="O35" s="54" t="s">
        <v>101</v>
      </c>
      <c r="P35" s="54" t="s">
        <v>78</v>
      </c>
      <c r="Q35" s="51"/>
      <c r="R35" s="51"/>
      <c r="S35" s="150"/>
      <c r="T35" s="51" t="s">
        <v>58</v>
      </c>
      <c r="U35" s="51" t="s">
        <v>54</v>
      </c>
      <c r="V35" s="51" t="s">
        <v>91</v>
      </c>
      <c r="W35" s="55"/>
    </row>
    <row r="36" spans="2:23" x14ac:dyDescent="0.25">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51" t="s">
        <v>262</v>
      </c>
      <c r="S36" s="32"/>
      <c r="T36" s="32" t="s">
        <v>53</v>
      </c>
      <c r="U36" s="32" t="s">
        <v>157</v>
      </c>
      <c r="V36" s="32" t="s">
        <v>55</v>
      </c>
      <c r="W36" s="58" t="s">
        <v>106</v>
      </c>
    </row>
    <row r="37" spans="2:23" x14ac:dyDescent="0.25">
      <c r="B37" s="20"/>
      <c r="C37" s="75"/>
      <c r="D37" s="15" t="s">
        <v>60</v>
      </c>
      <c r="E37" s="37"/>
      <c r="F37" s="37"/>
      <c r="G37" s="37" t="s">
        <v>58</v>
      </c>
      <c r="H37" s="37"/>
      <c r="I37" s="15"/>
      <c r="J37" s="16">
        <v>35000</v>
      </c>
      <c r="K37" s="15" t="s">
        <v>48</v>
      </c>
      <c r="L37" s="15" t="s">
        <v>49</v>
      </c>
      <c r="M37" s="16">
        <v>0</v>
      </c>
      <c r="N37" s="39" t="s">
        <v>50</v>
      </c>
      <c r="O37" s="19"/>
      <c r="P37" s="39"/>
      <c r="Q37" s="15"/>
      <c r="R37" s="152"/>
      <c r="S37" s="15"/>
      <c r="T37" s="15" t="s">
        <v>58</v>
      </c>
      <c r="U37" s="15" t="s">
        <v>157</v>
      </c>
      <c r="V37" s="59" t="s">
        <v>55</v>
      </c>
      <c r="W37" s="60" t="s">
        <v>58</v>
      </c>
    </row>
    <row r="38" spans="2:23" ht="12.75" customHeight="1" x14ac:dyDescent="0.25">
      <c r="B38" s="20"/>
      <c r="C38" s="75"/>
      <c r="D38" s="15" t="s">
        <v>61</v>
      </c>
      <c r="E38" s="37"/>
      <c r="F38" s="37"/>
      <c r="G38" s="37" t="s">
        <v>45</v>
      </c>
      <c r="H38" s="37"/>
      <c r="I38" s="15"/>
      <c r="J38" s="16">
        <v>8750</v>
      </c>
      <c r="K38" s="15" t="s">
        <v>48</v>
      </c>
      <c r="L38" s="15" t="s">
        <v>49</v>
      </c>
      <c r="M38" s="16">
        <v>0</v>
      </c>
      <c r="N38" s="39" t="s">
        <v>50</v>
      </c>
      <c r="O38" s="19"/>
      <c r="P38" s="39"/>
      <c r="Q38" s="15"/>
      <c r="R38" s="152"/>
      <c r="S38" s="15"/>
      <c r="T38" s="15" t="s">
        <v>58</v>
      </c>
      <c r="U38" s="15" t="s">
        <v>157</v>
      </c>
      <c r="V38" s="59" t="s">
        <v>55</v>
      </c>
      <c r="W38" s="60" t="s">
        <v>107</v>
      </c>
    </row>
    <row r="39" spans="2:23" x14ac:dyDescent="0.25">
      <c r="B39" s="20"/>
      <c r="C39" s="75"/>
      <c r="D39" s="15" t="s">
        <v>63</v>
      </c>
      <c r="E39" s="37"/>
      <c r="F39" s="37"/>
      <c r="G39" s="61" t="s">
        <v>58</v>
      </c>
      <c r="H39" s="37"/>
      <c r="I39" s="15"/>
      <c r="J39" s="16">
        <v>8750</v>
      </c>
      <c r="K39" s="15" t="s">
        <v>48</v>
      </c>
      <c r="L39" s="15" t="s">
        <v>49</v>
      </c>
      <c r="M39" s="16">
        <v>0</v>
      </c>
      <c r="N39" s="39" t="s">
        <v>50</v>
      </c>
      <c r="O39" s="19"/>
      <c r="P39" s="39"/>
      <c r="Q39" s="15"/>
      <c r="R39" s="152"/>
      <c r="S39" s="15"/>
      <c r="T39" s="15" t="s">
        <v>58</v>
      </c>
      <c r="U39" s="15" t="s">
        <v>157</v>
      </c>
      <c r="V39" s="59" t="s">
        <v>55</v>
      </c>
      <c r="W39" s="60" t="s">
        <v>58</v>
      </c>
    </row>
    <row r="40" spans="2:23" x14ac:dyDescent="0.25">
      <c r="B40" s="20"/>
      <c r="C40" s="75"/>
      <c r="D40" s="15" t="s">
        <v>71</v>
      </c>
      <c r="E40" s="37"/>
      <c r="F40" s="62"/>
      <c r="G40" s="37" t="s">
        <v>108</v>
      </c>
      <c r="H40" s="37"/>
      <c r="I40" s="15"/>
      <c r="J40" s="16">
        <v>1400000</v>
      </c>
      <c r="K40" s="15" t="s">
        <v>73</v>
      </c>
      <c r="L40" s="15" t="s">
        <v>49</v>
      </c>
      <c r="M40" s="16">
        <v>0</v>
      </c>
      <c r="N40" s="39" t="s">
        <v>50</v>
      </c>
      <c r="O40" s="19"/>
      <c r="P40" s="39"/>
      <c r="Q40" s="15"/>
      <c r="R40" s="152"/>
      <c r="S40" s="63"/>
      <c r="T40" s="15" t="s">
        <v>58</v>
      </c>
      <c r="U40" s="15" t="s">
        <v>157</v>
      </c>
      <c r="V40" s="59" t="s">
        <v>55</v>
      </c>
      <c r="W40" s="60" t="s">
        <v>109</v>
      </c>
    </row>
    <row r="41" spans="2:23" x14ac:dyDescent="0.25">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53"/>
      <c r="S41" s="63"/>
      <c r="T41" s="15" t="s">
        <v>58</v>
      </c>
      <c r="U41" s="15" t="s">
        <v>157</v>
      </c>
      <c r="V41" s="59" t="s">
        <v>55</v>
      </c>
      <c r="W41" s="60" t="s">
        <v>106</v>
      </c>
    </row>
    <row r="42" spans="2:23" x14ac:dyDescent="0.25">
      <c r="B42" s="43"/>
      <c r="C42" s="76"/>
      <c r="D42" s="44" t="s">
        <v>74</v>
      </c>
      <c r="E42" s="45"/>
      <c r="F42" s="45"/>
      <c r="G42" s="45">
        <v>43101</v>
      </c>
      <c r="H42" s="45"/>
      <c r="I42" s="44"/>
      <c r="J42" s="47" t="s">
        <v>75</v>
      </c>
      <c r="K42" s="44"/>
      <c r="L42" s="44" t="s">
        <v>76</v>
      </c>
      <c r="M42" s="44"/>
      <c r="N42" s="48"/>
      <c r="O42" s="65">
        <v>7.9000000000000001E-2</v>
      </c>
      <c r="P42" s="48" t="s">
        <v>78</v>
      </c>
      <c r="Q42" s="44"/>
      <c r="R42" s="66"/>
      <c r="S42" s="148" t="s">
        <v>105</v>
      </c>
      <c r="T42" s="44" t="s">
        <v>58</v>
      </c>
      <c r="U42" s="44" t="s">
        <v>157</v>
      </c>
      <c r="V42" s="67" t="s">
        <v>79</v>
      </c>
      <c r="W42" s="68" t="s">
        <v>80</v>
      </c>
    </row>
    <row r="43" spans="2:23" x14ac:dyDescent="0.25">
      <c r="B43" s="43"/>
      <c r="C43" s="76"/>
      <c r="D43" s="44" t="s">
        <v>81</v>
      </c>
      <c r="E43" s="45"/>
      <c r="F43" s="45"/>
      <c r="G43" s="45" t="s">
        <v>58</v>
      </c>
      <c r="H43" s="45"/>
      <c r="I43" s="44"/>
      <c r="J43" s="47" t="s">
        <v>58</v>
      </c>
      <c r="K43" s="44"/>
      <c r="L43" s="44" t="s">
        <v>76</v>
      </c>
      <c r="M43" s="44"/>
      <c r="N43" s="48"/>
      <c r="O43" s="65">
        <v>7.9000000000000001E-2</v>
      </c>
      <c r="P43" s="48" t="s">
        <v>78</v>
      </c>
      <c r="Q43" s="44"/>
      <c r="R43" s="69"/>
      <c r="S43" s="149"/>
      <c r="T43" s="44" t="s">
        <v>58</v>
      </c>
      <c r="U43" s="44" t="s">
        <v>157</v>
      </c>
      <c r="V43" s="67" t="s">
        <v>79</v>
      </c>
      <c r="W43" s="68" t="s">
        <v>58</v>
      </c>
    </row>
    <row r="44" spans="2:23" ht="12.75" customHeight="1" x14ac:dyDescent="0.25">
      <c r="B44" s="43"/>
      <c r="C44" s="76"/>
      <c r="D44" s="44" t="s">
        <v>82</v>
      </c>
      <c r="E44" s="45"/>
      <c r="F44" s="45"/>
      <c r="G44" s="45" t="s">
        <v>58</v>
      </c>
      <c r="H44" s="45"/>
      <c r="I44" s="45"/>
      <c r="J44" s="47" t="s">
        <v>58</v>
      </c>
      <c r="K44" s="44"/>
      <c r="L44" s="44" t="s">
        <v>76</v>
      </c>
      <c r="M44" s="44"/>
      <c r="N44" s="48"/>
      <c r="O44" s="65">
        <v>3.95E-2</v>
      </c>
      <c r="P44" s="48" t="s">
        <v>78</v>
      </c>
      <c r="Q44" s="44"/>
      <c r="R44" s="69"/>
      <c r="S44" s="149"/>
      <c r="T44" s="44" t="s">
        <v>58</v>
      </c>
      <c r="U44" s="44" t="s">
        <v>157</v>
      </c>
      <c r="V44" s="44" t="s">
        <v>79</v>
      </c>
      <c r="W44" s="70" t="s">
        <v>58</v>
      </c>
    </row>
    <row r="45" spans="2:23" x14ac:dyDescent="0.25">
      <c r="B45" s="43"/>
      <c r="C45" s="76"/>
      <c r="D45" s="44" t="s">
        <v>84</v>
      </c>
      <c r="E45" s="45"/>
      <c r="F45" s="45"/>
      <c r="G45" s="45" t="s">
        <v>58</v>
      </c>
      <c r="H45" s="45"/>
      <c r="I45" s="45"/>
      <c r="J45" s="47" t="s">
        <v>58</v>
      </c>
      <c r="K45" s="44"/>
      <c r="L45" s="44" t="s">
        <v>76</v>
      </c>
      <c r="M45" s="44"/>
      <c r="N45" s="48"/>
      <c r="O45" s="65">
        <v>7.9000000000000001E-2</v>
      </c>
      <c r="P45" s="48" t="s">
        <v>78</v>
      </c>
      <c r="Q45" s="44"/>
      <c r="R45" s="69"/>
      <c r="S45" s="149"/>
      <c r="T45" s="44" t="s">
        <v>58</v>
      </c>
      <c r="U45" s="44" t="s">
        <v>157</v>
      </c>
      <c r="V45" s="44" t="s">
        <v>79</v>
      </c>
      <c r="W45" s="49" t="s">
        <v>58</v>
      </c>
    </row>
    <row r="46" spans="2:23" ht="25" x14ac:dyDescent="0.25">
      <c r="B46" s="43"/>
      <c r="C46" s="76"/>
      <c r="D46" s="44" t="s">
        <v>88</v>
      </c>
      <c r="E46" s="45"/>
      <c r="F46" s="45"/>
      <c r="G46" s="45" t="s">
        <v>108</v>
      </c>
      <c r="H46" s="45"/>
      <c r="I46" s="44"/>
      <c r="J46" s="47" t="s">
        <v>58</v>
      </c>
      <c r="K46" s="44"/>
      <c r="L46" s="44" t="s">
        <v>76</v>
      </c>
      <c r="M46" s="44"/>
      <c r="N46" s="48"/>
      <c r="O46" s="65" t="s">
        <v>112</v>
      </c>
      <c r="P46" s="48" t="s">
        <v>78</v>
      </c>
      <c r="Q46" s="44"/>
      <c r="R46" s="69"/>
      <c r="S46" s="149"/>
      <c r="T46" s="44" t="s">
        <v>58</v>
      </c>
      <c r="U46" s="44" t="s">
        <v>157</v>
      </c>
      <c r="V46" s="44" t="s">
        <v>91</v>
      </c>
      <c r="W46" s="71" t="s">
        <v>113</v>
      </c>
    </row>
    <row r="47" spans="2:23" ht="12.75" customHeight="1" x14ac:dyDescent="0.25">
      <c r="B47" s="43"/>
      <c r="C47" s="76"/>
      <c r="D47" s="44" t="s">
        <v>93</v>
      </c>
      <c r="E47" s="45"/>
      <c r="F47" s="45"/>
      <c r="G47" s="46">
        <v>43101</v>
      </c>
      <c r="H47" s="45"/>
      <c r="I47" s="45"/>
      <c r="J47" s="44" t="s">
        <v>58</v>
      </c>
      <c r="K47" s="44"/>
      <c r="L47" s="44" t="s">
        <v>76</v>
      </c>
      <c r="M47" s="44"/>
      <c r="N47" s="48"/>
      <c r="O47" s="65">
        <v>0.9</v>
      </c>
      <c r="P47" s="48" t="s">
        <v>78</v>
      </c>
      <c r="Q47" s="44"/>
      <c r="R47" s="69"/>
      <c r="S47" s="149"/>
      <c r="T47" s="44" t="s">
        <v>58</v>
      </c>
      <c r="U47" s="44" t="s">
        <v>157</v>
      </c>
      <c r="V47" s="44" t="s">
        <v>91</v>
      </c>
      <c r="W47" s="49"/>
    </row>
    <row r="48" spans="2:23" ht="15" customHeight="1" x14ac:dyDescent="0.25">
      <c r="B48" s="43"/>
      <c r="C48" s="76"/>
      <c r="D48" s="44" t="s">
        <v>95</v>
      </c>
      <c r="E48" s="45"/>
      <c r="F48" s="45"/>
      <c r="G48" s="45">
        <v>43831</v>
      </c>
      <c r="H48" s="45"/>
      <c r="I48" s="45"/>
      <c r="J48" s="44" t="s">
        <v>58</v>
      </c>
      <c r="K48" s="44"/>
      <c r="L48" s="44" t="s">
        <v>76</v>
      </c>
      <c r="M48" s="44"/>
      <c r="N48" s="48"/>
      <c r="O48" s="65">
        <v>0.9</v>
      </c>
      <c r="P48" s="48" t="s">
        <v>78</v>
      </c>
      <c r="Q48" s="44"/>
      <c r="R48" s="69"/>
      <c r="S48" s="149"/>
      <c r="T48" s="44" t="s">
        <v>58</v>
      </c>
      <c r="U48" s="44" t="s">
        <v>157</v>
      </c>
      <c r="V48" s="44" t="s">
        <v>91</v>
      </c>
      <c r="W48" s="49"/>
    </row>
    <row r="49" spans="2:23" ht="15.75" customHeight="1" x14ac:dyDescent="0.25">
      <c r="B49" s="43"/>
      <c r="C49" s="76"/>
      <c r="D49" s="44" t="s">
        <v>97</v>
      </c>
      <c r="E49" s="45"/>
      <c r="F49" s="45"/>
      <c r="G49" s="45" t="s">
        <v>58</v>
      </c>
      <c r="H49" s="45"/>
      <c r="I49" s="45"/>
      <c r="J49" s="44" t="s">
        <v>58</v>
      </c>
      <c r="K49" s="44"/>
      <c r="L49" s="44" t="s">
        <v>76</v>
      </c>
      <c r="M49" s="44"/>
      <c r="N49" s="48"/>
      <c r="O49" s="65">
        <v>3.6</v>
      </c>
      <c r="P49" s="48" t="s">
        <v>78</v>
      </c>
      <c r="Q49" s="44"/>
      <c r="R49" s="69"/>
      <c r="S49" s="149"/>
      <c r="T49" s="44" t="s">
        <v>58</v>
      </c>
      <c r="U49" s="44" t="s">
        <v>157</v>
      </c>
      <c r="V49" s="44" t="s">
        <v>91</v>
      </c>
      <c r="W49" s="49"/>
    </row>
    <row r="50" spans="2:23" ht="15" customHeight="1" x14ac:dyDescent="0.25">
      <c r="B50" s="43"/>
      <c r="C50" s="76"/>
      <c r="D50" s="44" t="s">
        <v>99</v>
      </c>
      <c r="E50" s="45"/>
      <c r="F50" s="45"/>
      <c r="G50" s="45" t="s">
        <v>58</v>
      </c>
      <c r="H50" s="45"/>
      <c r="I50" s="45"/>
      <c r="J50" s="44" t="s">
        <v>58</v>
      </c>
      <c r="K50" s="44"/>
      <c r="L50" s="44" t="s">
        <v>76</v>
      </c>
      <c r="M50" s="44"/>
      <c r="N50" s="48"/>
      <c r="O50" s="65">
        <v>10</v>
      </c>
      <c r="P50" s="48" t="s">
        <v>78</v>
      </c>
      <c r="Q50" s="44"/>
      <c r="R50" s="69"/>
      <c r="S50" s="149"/>
      <c r="T50" s="44" t="s">
        <v>58</v>
      </c>
      <c r="U50" s="44" t="s">
        <v>157</v>
      </c>
      <c r="V50" s="44" t="s">
        <v>91</v>
      </c>
      <c r="W50" s="49"/>
    </row>
    <row r="51" spans="2:23" ht="13" thickBot="1" x14ac:dyDescent="0.3">
      <c r="B51" s="50"/>
      <c r="C51" s="77"/>
      <c r="D51" s="51" t="s">
        <v>100</v>
      </c>
      <c r="E51" s="52"/>
      <c r="F51" s="52"/>
      <c r="G51" s="52" t="s">
        <v>58</v>
      </c>
      <c r="H51" s="52"/>
      <c r="I51" s="52"/>
      <c r="J51" s="51" t="s">
        <v>58</v>
      </c>
      <c r="K51" s="51"/>
      <c r="L51" s="51" t="s">
        <v>76</v>
      </c>
      <c r="M51" s="51"/>
      <c r="N51" s="54"/>
      <c r="O51" s="72">
        <v>10</v>
      </c>
      <c r="P51" s="54" t="s">
        <v>78</v>
      </c>
      <c r="Q51" s="51"/>
      <c r="R51" s="73"/>
      <c r="S51" s="150"/>
      <c r="T51" s="51" t="s">
        <v>58</v>
      </c>
      <c r="U51" s="51" t="s">
        <v>157</v>
      </c>
      <c r="V51" s="51" t="s">
        <v>91</v>
      </c>
      <c r="W51" s="55"/>
    </row>
    <row r="52" spans="2:23" ht="12.75" customHeight="1" x14ac:dyDescent="0.25">
      <c r="B52" s="31" t="s">
        <v>43</v>
      </c>
      <c r="C52" s="74" t="s">
        <v>155</v>
      </c>
      <c r="D52" s="32" t="s">
        <v>44</v>
      </c>
      <c r="E52" s="33">
        <v>42339</v>
      </c>
      <c r="F52" s="33">
        <v>44651</v>
      </c>
      <c r="G52" s="33" t="s">
        <v>140</v>
      </c>
      <c r="H52" s="33">
        <v>46022</v>
      </c>
      <c r="I52" s="32" t="s">
        <v>46</v>
      </c>
      <c r="J52" s="32" t="s">
        <v>115</v>
      </c>
      <c r="K52" s="32" t="s">
        <v>48</v>
      </c>
      <c r="L52" s="32" t="s">
        <v>49</v>
      </c>
      <c r="M52" s="34">
        <f>230/365</f>
        <v>0.63013698630136983</v>
      </c>
      <c r="N52" s="35" t="s">
        <v>50</v>
      </c>
      <c r="O52" s="35"/>
      <c r="P52" s="35"/>
      <c r="Q52" s="35" t="s">
        <v>141</v>
      </c>
      <c r="R52" s="151" t="s">
        <v>263</v>
      </c>
      <c r="S52" s="35"/>
      <c r="T52" s="32" t="s">
        <v>53</v>
      </c>
      <c r="U52" s="15" t="s">
        <v>54</v>
      </c>
      <c r="V52" s="32" t="s">
        <v>55</v>
      </c>
      <c r="W52" s="36" t="s">
        <v>143</v>
      </c>
    </row>
    <row r="53" spans="2:23" x14ac:dyDescent="0.25">
      <c r="B53" s="20"/>
      <c r="C53" s="15"/>
      <c r="D53" s="15" t="s">
        <v>60</v>
      </c>
      <c r="E53" s="37"/>
      <c r="F53" s="37"/>
      <c r="G53" s="37" t="s">
        <v>58</v>
      </c>
      <c r="H53" s="37" t="s">
        <v>58</v>
      </c>
      <c r="I53" s="15"/>
      <c r="J53" s="15" t="s">
        <v>115</v>
      </c>
      <c r="K53" s="38" t="s">
        <v>48</v>
      </c>
      <c r="L53" s="38" t="s">
        <v>49</v>
      </c>
      <c r="M53" s="16">
        <v>0</v>
      </c>
      <c r="N53" s="79" t="s">
        <v>50</v>
      </c>
      <c r="O53" s="39"/>
      <c r="P53" s="39"/>
      <c r="Q53" s="15"/>
      <c r="R53" s="152"/>
      <c r="S53" s="39"/>
      <c r="T53" s="15" t="s">
        <v>58</v>
      </c>
      <c r="U53" s="15" t="s">
        <v>54</v>
      </c>
      <c r="V53" s="15" t="s">
        <v>55</v>
      </c>
      <c r="W53" s="40" t="s">
        <v>58</v>
      </c>
    </row>
    <row r="54" spans="2:23" x14ac:dyDescent="0.25">
      <c r="B54" s="20"/>
      <c r="C54" s="15"/>
      <c r="D54" s="15" t="s">
        <v>61</v>
      </c>
      <c r="E54" s="37"/>
      <c r="F54" s="37"/>
      <c r="G54" s="37" t="s">
        <v>58</v>
      </c>
      <c r="H54" s="37" t="s">
        <v>58</v>
      </c>
      <c r="I54" s="15"/>
      <c r="J54" s="15" t="s">
        <v>117</v>
      </c>
      <c r="K54" s="38" t="s">
        <v>48</v>
      </c>
      <c r="L54" s="38" t="s">
        <v>49</v>
      </c>
      <c r="M54" s="16">
        <v>0</v>
      </c>
      <c r="N54" s="79" t="s">
        <v>50</v>
      </c>
      <c r="O54" s="39"/>
      <c r="P54" s="39"/>
      <c r="Q54" s="15"/>
      <c r="R54" s="152"/>
      <c r="S54" s="39"/>
      <c r="T54" s="15" t="s">
        <v>58</v>
      </c>
      <c r="U54" s="15" t="s">
        <v>54</v>
      </c>
      <c r="V54" s="15" t="s">
        <v>55</v>
      </c>
      <c r="W54" s="40" t="s">
        <v>58</v>
      </c>
    </row>
    <row r="55" spans="2:23" x14ac:dyDescent="0.25">
      <c r="B55" s="20"/>
      <c r="C55" s="15"/>
      <c r="D55" s="15" t="s">
        <v>63</v>
      </c>
      <c r="E55" s="37"/>
      <c r="F55" s="37"/>
      <c r="G55" s="37" t="s">
        <v>144</v>
      </c>
      <c r="H55" s="37" t="s">
        <v>58</v>
      </c>
      <c r="I55" s="15"/>
      <c r="J55" s="15" t="s">
        <v>117</v>
      </c>
      <c r="K55" s="38" t="s">
        <v>48</v>
      </c>
      <c r="L55" s="38" t="s">
        <v>49</v>
      </c>
      <c r="M55" s="16">
        <v>0</v>
      </c>
      <c r="N55" s="79" t="s">
        <v>50</v>
      </c>
      <c r="O55" s="39"/>
      <c r="P55" s="39"/>
      <c r="Q55" s="15"/>
      <c r="R55" s="152"/>
      <c r="S55" s="39"/>
      <c r="T55" s="15" t="s">
        <v>58</v>
      </c>
      <c r="U55" s="15" t="s">
        <v>54</v>
      </c>
      <c r="V55" s="15" t="s">
        <v>55</v>
      </c>
      <c r="W55" s="84" t="s">
        <v>145</v>
      </c>
    </row>
    <row r="56" spans="2:23" ht="12.75" customHeight="1" x14ac:dyDescent="0.25">
      <c r="B56" s="20"/>
      <c r="C56" s="15"/>
      <c r="D56" s="15" t="s">
        <v>64</v>
      </c>
      <c r="E56" s="37"/>
      <c r="F56" s="37"/>
      <c r="G56" s="37" t="s">
        <v>58</v>
      </c>
      <c r="H56" s="37" t="s">
        <v>58</v>
      </c>
      <c r="I56" s="15"/>
      <c r="J56" s="15" t="s">
        <v>117</v>
      </c>
      <c r="K56" s="38" t="s">
        <v>48</v>
      </c>
      <c r="L56" s="38" t="s">
        <v>49</v>
      </c>
      <c r="M56" s="16">
        <v>0</v>
      </c>
      <c r="N56" s="79" t="s">
        <v>50</v>
      </c>
      <c r="O56" s="39"/>
      <c r="P56" s="39"/>
      <c r="Q56" s="15"/>
      <c r="R56" s="152"/>
      <c r="S56" s="39"/>
      <c r="T56" s="15" t="s">
        <v>58</v>
      </c>
      <c r="U56" s="15" t="s">
        <v>54</v>
      </c>
      <c r="V56" s="15" t="s">
        <v>55</v>
      </c>
      <c r="W56" s="40" t="s">
        <v>58</v>
      </c>
    </row>
    <row r="57" spans="2:23" x14ac:dyDescent="0.25">
      <c r="B57" s="20"/>
      <c r="C57" s="15"/>
      <c r="D57" s="15" t="s">
        <v>118</v>
      </c>
      <c r="E57" s="37"/>
      <c r="F57" s="37"/>
      <c r="G57" s="37" t="s">
        <v>140</v>
      </c>
      <c r="H57" s="37" t="s">
        <v>58</v>
      </c>
      <c r="I57" s="15"/>
      <c r="J57" s="15" t="s">
        <v>119</v>
      </c>
      <c r="K57" s="38" t="s">
        <v>48</v>
      </c>
      <c r="L57" s="38" t="s">
        <v>49</v>
      </c>
      <c r="M57" s="16">
        <v>0</v>
      </c>
      <c r="N57" s="79" t="s">
        <v>50</v>
      </c>
      <c r="O57" s="39"/>
      <c r="P57" s="39"/>
      <c r="Q57" s="15"/>
      <c r="R57" s="152"/>
      <c r="S57" s="39"/>
      <c r="T57" s="15" t="s">
        <v>58</v>
      </c>
      <c r="U57" s="15" t="s">
        <v>54</v>
      </c>
      <c r="V57" s="15" t="s">
        <v>55</v>
      </c>
      <c r="W57" s="42" t="s">
        <v>146</v>
      </c>
    </row>
    <row r="58" spans="2:23" x14ac:dyDescent="0.25">
      <c r="B58" s="20"/>
      <c r="C58" s="15"/>
      <c r="D58" s="15" t="s">
        <v>120</v>
      </c>
      <c r="E58" s="37"/>
      <c r="F58" s="37"/>
      <c r="G58" s="37" t="s">
        <v>58</v>
      </c>
      <c r="H58" s="37" t="s">
        <v>58</v>
      </c>
      <c r="I58" s="15"/>
      <c r="J58" s="15" t="s">
        <v>119</v>
      </c>
      <c r="K58" s="38" t="s">
        <v>48</v>
      </c>
      <c r="L58" s="38" t="s">
        <v>49</v>
      </c>
      <c r="M58" s="16">
        <v>0</v>
      </c>
      <c r="N58" s="79" t="s">
        <v>50</v>
      </c>
      <c r="O58" s="39"/>
      <c r="P58" s="39"/>
      <c r="Q58" s="15"/>
      <c r="R58" s="152"/>
      <c r="S58" s="39"/>
      <c r="T58" s="15" t="s">
        <v>58</v>
      </c>
      <c r="U58" s="15" t="s">
        <v>54</v>
      </c>
      <c r="V58" s="15" t="s">
        <v>79</v>
      </c>
      <c r="W58" s="40" t="s">
        <v>121</v>
      </c>
    </row>
    <row r="59" spans="2:23" x14ac:dyDescent="0.25">
      <c r="B59" s="20"/>
      <c r="C59" s="15"/>
      <c r="D59" s="15" t="s">
        <v>71</v>
      </c>
      <c r="E59" s="37"/>
      <c r="F59" s="37"/>
      <c r="G59" s="37" t="s">
        <v>147</v>
      </c>
      <c r="H59" s="37" t="s">
        <v>58</v>
      </c>
      <c r="I59" s="15"/>
      <c r="J59" s="15" t="s">
        <v>122</v>
      </c>
      <c r="K59" s="15" t="s">
        <v>73</v>
      </c>
      <c r="L59" s="38" t="s">
        <v>49</v>
      </c>
      <c r="M59" s="16">
        <v>0</v>
      </c>
      <c r="N59" s="39" t="s">
        <v>50</v>
      </c>
      <c r="O59" s="39"/>
      <c r="P59" s="39"/>
      <c r="Q59" s="15"/>
      <c r="R59" s="153"/>
      <c r="S59" s="39"/>
      <c r="T59" s="15" t="s">
        <v>58</v>
      </c>
      <c r="U59" s="15" t="s">
        <v>54</v>
      </c>
      <c r="V59" s="15" t="s">
        <v>55</v>
      </c>
      <c r="W59" s="40" t="s">
        <v>148</v>
      </c>
    </row>
    <row r="60" spans="2:23" x14ac:dyDescent="0.25">
      <c r="B60" s="20"/>
      <c r="C60" s="15"/>
      <c r="D60" s="15" t="s">
        <v>57</v>
      </c>
      <c r="E60" s="37"/>
      <c r="F60" s="37"/>
      <c r="G60" s="37" t="s">
        <v>147</v>
      </c>
      <c r="H60" s="37">
        <v>47848</v>
      </c>
      <c r="I60" s="15"/>
      <c r="J60" s="15" t="s">
        <v>149</v>
      </c>
      <c r="K60" s="38" t="s">
        <v>48</v>
      </c>
      <c r="L60" s="38" t="s">
        <v>49</v>
      </c>
      <c r="M60" s="16">
        <v>0.06</v>
      </c>
      <c r="N60" s="39" t="s">
        <v>50</v>
      </c>
      <c r="O60" s="39"/>
      <c r="P60" s="39"/>
      <c r="Q60" s="15" t="s">
        <v>133</v>
      </c>
      <c r="R60" s="82" t="s">
        <v>264</v>
      </c>
      <c r="S60" s="39"/>
      <c r="T60" s="15" t="s">
        <v>58</v>
      </c>
      <c r="U60" s="15" t="s">
        <v>54</v>
      </c>
      <c r="V60" s="15" t="s">
        <v>55</v>
      </c>
      <c r="W60" s="84" t="s">
        <v>150</v>
      </c>
    </row>
    <row r="61" spans="2:23" ht="42" customHeight="1" x14ac:dyDescent="0.25">
      <c r="B61" s="20"/>
      <c r="C61" s="15"/>
      <c r="D61" s="15" t="s">
        <v>123</v>
      </c>
      <c r="E61" s="37"/>
      <c r="F61" s="37"/>
      <c r="G61" s="37" t="s">
        <v>147</v>
      </c>
      <c r="H61" s="85">
        <v>46022</v>
      </c>
      <c r="I61" s="15"/>
      <c r="J61" s="15" t="s">
        <v>151</v>
      </c>
      <c r="K61" s="15" t="s">
        <v>73</v>
      </c>
      <c r="L61" s="38" t="s">
        <v>49</v>
      </c>
      <c r="M61" s="17">
        <f>230/4/365</f>
        <v>0.15753424657534246</v>
      </c>
      <c r="N61" s="39" t="s">
        <v>50</v>
      </c>
      <c r="O61" s="39"/>
      <c r="P61" s="39"/>
      <c r="Q61" s="15" t="s">
        <v>152</v>
      </c>
      <c r="R61" s="154" t="s">
        <v>263</v>
      </c>
      <c r="S61" s="39"/>
      <c r="T61" s="15" t="s">
        <v>58</v>
      </c>
      <c r="U61" s="15" t="s">
        <v>54</v>
      </c>
      <c r="V61" s="15" t="s">
        <v>55</v>
      </c>
      <c r="W61" s="41" t="s">
        <v>153</v>
      </c>
    </row>
    <row r="62" spans="2:23" x14ac:dyDescent="0.25">
      <c r="B62" s="20"/>
      <c r="C62" s="15"/>
      <c r="D62" s="15" t="s">
        <v>125</v>
      </c>
      <c r="E62" s="37"/>
      <c r="F62" s="37"/>
      <c r="G62" s="37" t="s">
        <v>58</v>
      </c>
      <c r="H62" s="37" t="s">
        <v>58</v>
      </c>
      <c r="I62" s="15"/>
      <c r="J62" s="15" t="s">
        <v>154</v>
      </c>
      <c r="K62" s="15" t="s">
        <v>48</v>
      </c>
      <c r="L62" s="38" t="s">
        <v>49</v>
      </c>
      <c r="M62" s="17">
        <f>230/4/365</f>
        <v>0.15753424657534246</v>
      </c>
      <c r="N62" s="79" t="s">
        <v>50</v>
      </c>
      <c r="O62" s="39"/>
      <c r="P62" s="39"/>
      <c r="Q62" s="15" t="s">
        <v>152</v>
      </c>
      <c r="R62" s="153"/>
      <c r="S62" s="39"/>
      <c r="T62" s="15" t="s">
        <v>58</v>
      </c>
      <c r="U62" s="15" t="s">
        <v>54</v>
      </c>
      <c r="V62" s="15" t="s">
        <v>55</v>
      </c>
      <c r="W62" s="40" t="s">
        <v>58</v>
      </c>
    </row>
    <row r="63" spans="2:23" x14ac:dyDescent="0.25">
      <c r="B63" s="20"/>
      <c r="C63" s="15"/>
      <c r="D63" s="38" t="s">
        <v>44</v>
      </c>
      <c r="E63" s="37"/>
      <c r="F63" s="37"/>
      <c r="G63" s="37">
        <v>46023</v>
      </c>
      <c r="H63" s="37">
        <v>47848</v>
      </c>
      <c r="I63" s="15"/>
      <c r="J63" s="15" t="s">
        <v>115</v>
      </c>
      <c r="K63" s="38" t="s">
        <v>48</v>
      </c>
      <c r="L63" s="38" t="s">
        <v>49</v>
      </c>
      <c r="M63" s="17">
        <v>0.76</v>
      </c>
      <c r="N63" s="79" t="s">
        <v>50</v>
      </c>
      <c r="O63" s="39"/>
      <c r="P63" s="39"/>
      <c r="Q63" s="15" t="s">
        <v>116</v>
      </c>
      <c r="R63" s="154" t="s">
        <v>265</v>
      </c>
      <c r="S63" s="80"/>
      <c r="T63" s="15" t="s">
        <v>58</v>
      </c>
      <c r="U63" s="15" t="s">
        <v>54</v>
      </c>
      <c r="V63" s="15" t="s">
        <v>55</v>
      </c>
      <c r="W63" s="40"/>
    </row>
    <row r="64" spans="2:23" x14ac:dyDescent="0.25">
      <c r="B64" s="20"/>
      <c r="C64" s="15"/>
      <c r="D64" s="15" t="s">
        <v>60</v>
      </c>
      <c r="E64" s="37"/>
      <c r="F64" s="37"/>
      <c r="G64" s="37" t="s">
        <v>58</v>
      </c>
      <c r="H64" s="37" t="s">
        <v>58</v>
      </c>
      <c r="I64" s="15"/>
      <c r="J64" s="15" t="s">
        <v>115</v>
      </c>
      <c r="K64" s="38" t="s">
        <v>48</v>
      </c>
      <c r="L64" s="38" t="s">
        <v>49</v>
      </c>
      <c r="M64" s="81">
        <v>0</v>
      </c>
      <c r="N64" s="79" t="s">
        <v>50</v>
      </c>
      <c r="O64" s="39"/>
      <c r="P64" s="39"/>
      <c r="Q64" s="15"/>
      <c r="R64" s="152"/>
      <c r="S64" s="80"/>
      <c r="T64" s="15" t="s">
        <v>58</v>
      </c>
      <c r="U64" s="15" t="s">
        <v>54</v>
      </c>
      <c r="V64" s="15" t="s">
        <v>55</v>
      </c>
      <c r="W64" s="40"/>
    </row>
    <row r="65" spans="2:23" x14ac:dyDescent="0.25">
      <c r="B65" s="20"/>
      <c r="C65" s="15"/>
      <c r="D65" s="15" t="s">
        <v>61</v>
      </c>
      <c r="E65" s="37"/>
      <c r="F65" s="37"/>
      <c r="G65" s="37" t="s">
        <v>58</v>
      </c>
      <c r="H65" s="37" t="s">
        <v>58</v>
      </c>
      <c r="I65" s="15"/>
      <c r="J65" s="15" t="s">
        <v>117</v>
      </c>
      <c r="K65" s="38" t="s">
        <v>48</v>
      </c>
      <c r="L65" s="38" t="s">
        <v>49</v>
      </c>
      <c r="M65" s="81">
        <v>0</v>
      </c>
      <c r="N65" s="79" t="s">
        <v>50</v>
      </c>
      <c r="O65" s="39"/>
      <c r="P65" s="39"/>
      <c r="Q65" s="15"/>
      <c r="R65" s="152"/>
      <c r="S65" s="80"/>
      <c r="T65" s="15" t="s">
        <v>58</v>
      </c>
      <c r="U65" s="15" t="s">
        <v>54</v>
      </c>
      <c r="V65" s="15" t="s">
        <v>55</v>
      </c>
      <c r="W65" s="40"/>
    </row>
    <row r="66" spans="2:23" ht="15" customHeight="1" x14ac:dyDescent="0.25">
      <c r="B66" s="20"/>
      <c r="C66" s="15"/>
      <c r="D66" s="15" t="s">
        <v>63</v>
      </c>
      <c r="E66" s="37"/>
      <c r="F66" s="37"/>
      <c r="G66" s="37" t="s">
        <v>58</v>
      </c>
      <c r="H66" s="37" t="s">
        <v>58</v>
      </c>
      <c r="I66" s="15"/>
      <c r="J66" s="15" t="s">
        <v>117</v>
      </c>
      <c r="K66" s="38" t="s">
        <v>48</v>
      </c>
      <c r="L66" s="38" t="s">
        <v>49</v>
      </c>
      <c r="M66" s="81">
        <v>0</v>
      </c>
      <c r="N66" s="79" t="s">
        <v>50</v>
      </c>
      <c r="O66" s="39"/>
      <c r="P66" s="39"/>
      <c r="Q66" s="15"/>
      <c r="R66" s="152"/>
      <c r="S66" s="80"/>
      <c r="T66" s="15" t="s">
        <v>58</v>
      </c>
      <c r="U66" s="15" t="s">
        <v>54</v>
      </c>
      <c r="V66" s="15" t="s">
        <v>55</v>
      </c>
      <c r="W66" s="40"/>
    </row>
    <row r="67" spans="2:23" x14ac:dyDescent="0.25">
      <c r="B67" s="20"/>
      <c r="C67" s="15"/>
      <c r="D67" s="15" t="s">
        <v>64</v>
      </c>
      <c r="E67" s="37"/>
      <c r="F67" s="37"/>
      <c r="G67" s="37" t="s">
        <v>58</v>
      </c>
      <c r="H67" s="37" t="s">
        <v>58</v>
      </c>
      <c r="I67" s="15"/>
      <c r="J67" s="15" t="s">
        <v>117</v>
      </c>
      <c r="K67" s="38" t="s">
        <v>48</v>
      </c>
      <c r="L67" s="38" t="s">
        <v>49</v>
      </c>
      <c r="M67" s="81">
        <v>0</v>
      </c>
      <c r="N67" s="79" t="s">
        <v>50</v>
      </c>
      <c r="O67" s="39"/>
      <c r="P67" s="39"/>
      <c r="Q67" s="15"/>
      <c r="R67" s="152"/>
      <c r="S67" s="80"/>
      <c r="T67" s="15" t="s">
        <v>58</v>
      </c>
      <c r="U67" s="15" t="s">
        <v>54</v>
      </c>
      <c r="V67" s="15" t="s">
        <v>55</v>
      </c>
      <c r="W67" s="40"/>
    </row>
    <row r="68" spans="2:23" ht="12.75" customHeight="1" x14ac:dyDescent="0.25">
      <c r="B68" s="20"/>
      <c r="C68" s="15"/>
      <c r="D68" s="15" t="s">
        <v>118</v>
      </c>
      <c r="E68" s="37"/>
      <c r="F68" s="37"/>
      <c r="G68" s="37" t="s">
        <v>58</v>
      </c>
      <c r="H68" s="37" t="s">
        <v>58</v>
      </c>
      <c r="I68" s="15"/>
      <c r="J68" s="15" t="s">
        <v>119</v>
      </c>
      <c r="K68" s="38" t="s">
        <v>48</v>
      </c>
      <c r="L68" s="38" t="s">
        <v>49</v>
      </c>
      <c r="M68" s="16">
        <v>0</v>
      </c>
      <c r="N68" s="79" t="s">
        <v>50</v>
      </c>
      <c r="O68" s="39"/>
      <c r="P68" s="39"/>
      <c r="Q68" s="15"/>
      <c r="R68" s="152"/>
      <c r="S68" s="80"/>
      <c r="T68" s="15" t="s">
        <v>58</v>
      </c>
      <c r="U68" s="15" t="s">
        <v>54</v>
      </c>
      <c r="V68" s="15" t="s">
        <v>55</v>
      </c>
      <c r="W68" s="40"/>
    </row>
    <row r="69" spans="2:23" x14ac:dyDescent="0.25">
      <c r="B69" s="20"/>
      <c r="C69" s="15"/>
      <c r="D69" s="15" t="s">
        <v>120</v>
      </c>
      <c r="E69" s="37"/>
      <c r="F69" s="37"/>
      <c r="G69" s="37" t="s">
        <v>58</v>
      </c>
      <c r="H69" s="37" t="s">
        <v>58</v>
      </c>
      <c r="I69" s="15"/>
      <c r="J69" s="15" t="s">
        <v>119</v>
      </c>
      <c r="K69" s="38" t="s">
        <v>48</v>
      </c>
      <c r="L69" s="38" t="s">
        <v>49</v>
      </c>
      <c r="M69" s="16">
        <v>0</v>
      </c>
      <c r="N69" s="79" t="s">
        <v>50</v>
      </c>
      <c r="O69" s="39"/>
      <c r="P69" s="39"/>
      <c r="Q69" s="15"/>
      <c r="R69" s="152"/>
      <c r="S69" s="80"/>
      <c r="T69" s="15" t="s">
        <v>58</v>
      </c>
      <c r="U69" s="15" t="s">
        <v>54</v>
      </c>
      <c r="V69" s="15" t="s">
        <v>79</v>
      </c>
      <c r="W69" s="40" t="s">
        <v>121</v>
      </c>
    </row>
    <row r="70" spans="2:23" x14ac:dyDescent="0.25">
      <c r="B70" s="20"/>
      <c r="C70" s="15"/>
      <c r="D70" s="15" t="s">
        <v>71</v>
      </c>
      <c r="E70" s="37"/>
      <c r="F70" s="37"/>
      <c r="G70" s="37" t="s">
        <v>58</v>
      </c>
      <c r="H70" s="37" t="s">
        <v>58</v>
      </c>
      <c r="I70" s="15"/>
      <c r="J70" s="15" t="s">
        <v>122</v>
      </c>
      <c r="K70" s="15" t="s">
        <v>73</v>
      </c>
      <c r="L70" s="38" t="s">
        <v>49</v>
      </c>
      <c r="M70" s="16">
        <v>0</v>
      </c>
      <c r="N70" s="79" t="s">
        <v>50</v>
      </c>
      <c r="O70" s="39"/>
      <c r="P70" s="39"/>
      <c r="Q70" s="15"/>
      <c r="R70" s="152"/>
      <c r="S70" s="80"/>
      <c r="T70" s="15" t="s">
        <v>58</v>
      </c>
      <c r="U70" s="15" t="s">
        <v>54</v>
      </c>
      <c r="V70" s="15" t="s">
        <v>55</v>
      </c>
      <c r="W70" s="40"/>
    </row>
    <row r="71" spans="2:23" x14ac:dyDescent="0.25">
      <c r="B71" s="20"/>
      <c r="C71" s="15"/>
      <c r="D71" s="15" t="s">
        <v>123</v>
      </c>
      <c r="E71" s="37"/>
      <c r="F71" s="37"/>
      <c r="G71" s="37" t="s">
        <v>58</v>
      </c>
      <c r="H71" s="37" t="s">
        <v>58</v>
      </c>
      <c r="I71" s="15"/>
      <c r="J71" s="15" t="s">
        <v>124</v>
      </c>
      <c r="K71" s="15" t="s">
        <v>73</v>
      </c>
      <c r="L71" s="38" t="s">
        <v>49</v>
      </c>
      <c r="M71" s="16">
        <v>0</v>
      </c>
      <c r="N71" s="79" t="s">
        <v>50</v>
      </c>
      <c r="O71" s="39"/>
      <c r="P71" s="39"/>
      <c r="Q71" s="15"/>
      <c r="R71" s="152"/>
      <c r="S71" s="80"/>
      <c r="T71" s="15" t="s">
        <v>58</v>
      </c>
      <c r="U71" s="15" t="s">
        <v>54</v>
      </c>
      <c r="V71" s="15" t="s">
        <v>55</v>
      </c>
      <c r="W71" s="40"/>
    </row>
    <row r="72" spans="2:23" ht="12.75" customHeight="1" x14ac:dyDescent="0.25">
      <c r="B72" s="20"/>
      <c r="C72" s="15"/>
      <c r="D72" s="15" t="s">
        <v>125</v>
      </c>
      <c r="E72" s="37"/>
      <c r="F72" s="37"/>
      <c r="G72" s="37" t="s">
        <v>58</v>
      </c>
      <c r="H72" s="37" t="s">
        <v>58</v>
      </c>
      <c r="I72" s="15"/>
      <c r="J72" s="15" t="s">
        <v>126</v>
      </c>
      <c r="K72" s="15" t="s">
        <v>48</v>
      </c>
      <c r="L72" s="38" t="s">
        <v>49</v>
      </c>
      <c r="M72" s="81">
        <v>0</v>
      </c>
      <c r="N72" s="79" t="s">
        <v>50</v>
      </c>
      <c r="O72" s="39"/>
      <c r="P72" s="39"/>
      <c r="Q72" s="15"/>
      <c r="R72" s="152"/>
      <c r="S72" s="80"/>
      <c r="T72" s="15" t="s">
        <v>58</v>
      </c>
      <c r="U72" s="15" t="s">
        <v>54</v>
      </c>
      <c r="V72" s="15" t="s">
        <v>55</v>
      </c>
      <c r="W72" s="40"/>
    </row>
    <row r="73" spans="2:23" ht="12.75" customHeight="1" x14ac:dyDescent="0.25">
      <c r="B73" s="20"/>
      <c r="C73" s="15"/>
      <c r="D73" s="38" t="s">
        <v>44</v>
      </c>
      <c r="E73" s="37"/>
      <c r="F73" s="37"/>
      <c r="G73" s="37">
        <v>47849</v>
      </c>
      <c r="H73" s="37">
        <v>49674</v>
      </c>
      <c r="I73" s="15"/>
      <c r="J73" s="38" t="s">
        <v>127</v>
      </c>
      <c r="K73" s="15" t="s">
        <v>48</v>
      </c>
      <c r="L73" s="38" t="s">
        <v>49</v>
      </c>
      <c r="M73" s="17">
        <f>278.26/365</f>
        <v>0.76235616438356157</v>
      </c>
      <c r="N73" s="79" t="s">
        <v>50</v>
      </c>
      <c r="O73" s="39"/>
      <c r="P73" s="39"/>
      <c r="Q73" s="15" t="s">
        <v>116</v>
      </c>
      <c r="R73" s="152"/>
      <c r="S73" s="80"/>
      <c r="T73" s="15" t="s">
        <v>58</v>
      </c>
      <c r="U73" s="15" t="s">
        <v>54</v>
      </c>
      <c r="V73" s="15" t="s">
        <v>55</v>
      </c>
      <c r="W73" s="40"/>
    </row>
    <row r="74" spans="2:23" x14ac:dyDescent="0.25">
      <c r="B74" s="20"/>
      <c r="C74" s="15"/>
      <c r="D74" s="15" t="s">
        <v>60</v>
      </c>
      <c r="E74" s="37"/>
      <c r="F74" s="37"/>
      <c r="G74" s="37" t="s">
        <v>58</v>
      </c>
      <c r="H74" s="37" t="s">
        <v>58</v>
      </c>
      <c r="I74" s="15"/>
      <c r="J74" s="15" t="s">
        <v>127</v>
      </c>
      <c r="K74" s="15" t="s">
        <v>48</v>
      </c>
      <c r="L74" s="38" t="s">
        <v>49</v>
      </c>
      <c r="M74" s="81">
        <v>0</v>
      </c>
      <c r="N74" s="79" t="s">
        <v>50</v>
      </c>
      <c r="O74" s="39"/>
      <c r="P74" s="39"/>
      <c r="Q74" s="15"/>
      <c r="R74" s="152"/>
      <c r="S74" s="80"/>
      <c r="T74" s="15" t="s">
        <v>58</v>
      </c>
      <c r="U74" s="15" t="s">
        <v>54</v>
      </c>
      <c r="V74" s="15" t="s">
        <v>55</v>
      </c>
      <c r="W74" s="40"/>
    </row>
    <row r="75" spans="2:23" x14ac:dyDescent="0.25">
      <c r="B75" s="20"/>
      <c r="C75" s="15"/>
      <c r="D75" s="15" t="s">
        <v>61</v>
      </c>
      <c r="E75" s="37"/>
      <c r="F75" s="37"/>
      <c r="G75" s="37" t="s">
        <v>58</v>
      </c>
      <c r="H75" s="37" t="s">
        <v>58</v>
      </c>
      <c r="I75" s="15"/>
      <c r="J75" s="15" t="s">
        <v>128</v>
      </c>
      <c r="K75" s="15" t="s">
        <v>48</v>
      </c>
      <c r="L75" s="38" t="s">
        <v>49</v>
      </c>
      <c r="M75" s="81">
        <v>0</v>
      </c>
      <c r="N75" s="79" t="s">
        <v>50</v>
      </c>
      <c r="O75" s="39"/>
      <c r="P75" s="39"/>
      <c r="Q75" s="15"/>
      <c r="R75" s="152"/>
      <c r="S75" s="80"/>
      <c r="T75" s="15" t="s">
        <v>58</v>
      </c>
      <c r="U75" s="15" t="s">
        <v>54</v>
      </c>
      <c r="V75" s="15" t="s">
        <v>55</v>
      </c>
      <c r="W75" s="40"/>
    </row>
    <row r="76" spans="2:23" x14ac:dyDescent="0.25">
      <c r="B76" s="20"/>
      <c r="C76" s="15"/>
      <c r="D76" s="15" t="s">
        <v>63</v>
      </c>
      <c r="E76" s="37"/>
      <c r="F76" s="37"/>
      <c r="G76" s="37" t="s">
        <v>58</v>
      </c>
      <c r="H76" s="37" t="s">
        <v>58</v>
      </c>
      <c r="I76" s="15"/>
      <c r="J76" s="15" t="s">
        <v>128</v>
      </c>
      <c r="K76" s="15" t="s">
        <v>48</v>
      </c>
      <c r="L76" s="38" t="s">
        <v>49</v>
      </c>
      <c r="M76" s="81">
        <v>0</v>
      </c>
      <c r="N76" s="79" t="s">
        <v>50</v>
      </c>
      <c r="O76" s="39"/>
      <c r="P76" s="39"/>
      <c r="Q76" s="15"/>
      <c r="R76" s="152"/>
      <c r="S76" s="80"/>
      <c r="T76" s="15" t="s">
        <v>58</v>
      </c>
      <c r="U76" s="15" t="s">
        <v>54</v>
      </c>
      <c r="V76" s="15" t="s">
        <v>55</v>
      </c>
      <c r="W76" s="40"/>
    </row>
    <row r="77" spans="2:23" x14ac:dyDescent="0.25">
      <c r="B77" s="20"/>
      <c r="C77" s="15"/>
      <c r="D77" s="15" t="s">
        <v>64</v>
      </c>
      <c r="E77" s="37"/>
      <c r="F77" s="37"/>
      <c r="G77" s="37" t="s">
        <v>58</v>
      </c>
      <c r="H77" s="37" t="s">
        <v>58</v>
      </c>
      <c r="I77" s="15"/>
      <c r="J77" s="15" t="s">
        <v>128</v>
      </c>
      <c r="K77" s="15" t="s">
        <v>48</v>
      </c>
      <c r="L77" s="38" t="s">
        <v>49</v>
      </c>
      <c r="M77" s="81">
        <v>0</v>
      </c>
      <c r="N77" s="79" t="s">
        <v>50</v>
      </c>
      <c r="O77" s="39"/>
      <c r="P77" s="39"/>
      <c r="Q77" s="15"/>
      <c r="R77" s="152"/>
      <c r="S77" s="80"/>
      <c r="T77" s="15" t="s">
        <v>58</v>
      </c>
      <c r="U77" s="15" t="s">
        <v>54</v>
      </c>
      <c r="V77" s="15" t="s">
        <v>55</v>
      </c>
      <c r="W77" s="40"/>
    </row>
    <row r="78" spans="2:23" x14ac:dyDescent="0.25">
      <c r="B78" s="20"/>
      <c r="C78" s="15"/>
      <c r="D78" s="15" t="s">
        <v>118</v>
      </c>
      <c r="E78" s="37"/>
      <c r="F78" s="37"/>
      <c r="G78" s="37" t="s">
        <v>58</v>
      </c>
      <c r="H78" s="37" t="s">
        <v>58</v>
      </c>
      <c r="I78" s="15"/>
      <c r="J78" s="15" t="s">
        <v>66</v>
      </c>
      <c r="K78" s="15" t="s">
        <v>48</v>
      </c>
      <c r="L78" s="38" t="s">
        <v>49</v>
      </c>
      <c r="M78" s="81">
        <v>0</v>
      </c>
      <c r="N78" s="79" t="s">
        <v>50</v>
      </c>
      <c r="O78" s="39"/>
      <c r="P78" s="39"/>
      <c r="Q78" s="15"/>
      <c r="R78" s="152"/>
      <c r="S78" s="80"/>
      <c r="T78" s="15" t="s">
        <v>58</v>
      </c>
      <c r="U78" s="15" t="s">
        <v>54</v>
      </c>
      <c r="V78" s="15" t="s">
        <v>55</v>
      </c>
      <c r="W78" s="40"/>
    </row>
    <row r="79" spans="2:23" x14ac:dyDescent="0.25">
      <c r="B79" s="20"/>
      <c r="C79" s="15"/>
      <c r="D79" s="15" t="s">
        <v>120</v>
      </c>
      <c r="E79" s="37"/>
      <c r="F79" s="37"/>
      <c r="G79" s="37" t="s">
        <v>58</v>
      </c>
      <c r="H79" s="37" t="s">
        <v>58</v>
      </c>
      <c r="I79" s="15"/>
      <c r="J79" s="15" t="s">
        <v>66</v>
      </c>
      <c r="K79" s="15" t="s">
        <v>48</v>
      </c>
      <c r="L79" s="38" t="s">
        <v>49</v>
      </c>
      <c r="M79" s="81">
        <v>0</v>
      </c>
      <c r="N79" s="79" t="s">
        <v>50</v>
      </c>
      <c r="O79" s="39"/>
      <c r="P79" s="39"/>
      <c r="Q79" s="15"/>
      <c r="R79" s="152"/>
      <c r="S79" s="80"/>
      <c r="T79" s="15" t="s">
        <v>58</v>
      </c>
      <c r="U79" s="15" t="s">
        <v>54</v>
      </c>
      <c r="V79" s="15" t="s">
        <v>79</v>
      </c>
      <c r="W79" s="40" t="s">
        <v>121</v>
      </c>
    </row>
    <row r="80" spans="2:23" x14ac:dyDescent="0.25">
      <c r="B80" s="20"/>
      <c r="C80" s="15"/>
      <c r="D80" s="15" t="s">
        <v>71</v>
      </c>
      <c r="E80" s="37"/>
      <c r="F80" s="37"/>
      <c r="G80" s="37" t="s">
        <v>58</v>
      </c>
      <c r="H80" s="37" t="s">
        <v>58</v>
      </c>
      <c r="I80" s="15"/>
      <c r="J80" s="15" t="s">
        <v>129</v>
      </c>
      <c r="K80" s="15" t="s">
        <v>73</v>
      </c>
      <c r="L80" s="38" t="s">
        <v>49</v>
      </c>
      <c r="M80" s="81">
        <v>0</v>
      </c>
      <c r="N80" s="79" t="s">
        <v>50</v>
      </c>
      <c r="O80" s="39"/>
      <c r="P80" s="39"/>
      <c r="Q80" s="15"/>
      <c r="R80" s="152"/>
      <c r="S80" s="80"/>
      <c r="T80" s="15" t="s">
        <v>58</v>
      </c>
      <c r="U80" s="15" t="s">
        <v>54</v>
      </c>
      <c r="V80" s="15" t="s">
        <v>55</v>
      </c>
      <c r="W80" s="40"/>
    </row>
    <row r="81" spans="2:23" x14ac:dyDescent="0.25">
      <c r="B81" s="20"/>
      <c r="C81" s="15"/>
      <c r="D81" s="15" t="s">
        <v>123</v>
      </c>
      <c r="E81" s="37"/>
      <c r="F81" s="37"/>
      <c r="G81" s="37" t="s">
        <v>58</v>
      </c>
      <c r="H81" s="37" t="s">
        <v>58</v>
      </c>
      <c r="I81" s="15"/>
      <c r="J81" s="15" t="s">
        <v>130</v>
      </c>
      <c r="K81" s="15" t="s">
        <v>73</v>
      </c>
      <c r="L81" s="38" t="s">
        <v>49</v>
      </c>
      <c r="M81" s="81">
        <v>0</v>
      </c>
      <c r="N81" s="79" t="s">
        <v>50</v>
      </c>
      <c r="O81" s="39"/>
      <c r="P81" s="39"/>
      <c r="Q81" s="15"/>
      <c r="R81" s="152"/>
      <c r="S81" s="80"/>
      <c r="T81" s="15" t="s">
        <v>58</v>
      </c>
      <c r="U81" s="15" t="s">
        <v>54</v>
      </c>
      <c r="V81" s="15" t="s">
        <v>55</v>
      </c>
      <c r="W81" s="40"/>
    </row>
    <row r="82" spans="2:23" ht="15" customHeight="1" x14ac:dyDescent="0.25">
      <c r="B82" s="20"/>
      <c r="C82" s="15"/>
      <c r="D82" s="15" t="s">
        <v>125</v>
      </c>
      <c r="E82" s="37"/>
      <c r="F82" s="37"/>
      <c r="G82" s="37" t="s">
        <v>58</v>
      </c>
      <c r="H82" s="37" t="s">
        <v>58</v>
      </c>
      <c r="I82" s="15"/>
      <c r="J82" s="15" t="s">
        <v>131</v>
      </c>
      <c r="K82" s="15" t="s">
        <v>48</v>
      </c>
      <c r="L82" s="38" t="s">
        <v>49</v>
      </c>
      <c r="M82" s="81">
        <v>0</v>
      </c>
      <c r="N82" s="79" t="s">
        <v>50</v>
      </c>
      <c r="O82" s="39"/>
      <c r="P82" s="39"/>
      <c r="Q82" s="15"/>
      <c r="R82" s="153"/>
      <c r="S82" s="80"/>
      <c r="T82" s="15" t="s">
        <v>58</v>
      </c>
      <c r="U82" s="15" t="s">
        <v>54</v>
      </c>
      <c r="V82" s="15" t="s">
        <v>55</v>
      </c>
      <c r="W82" s="40"/>
    </row>
    <row r="83" spans="2:23" x14ac:dyDescent="0.25">
      <c r="B83" s="20"/>
      <c r="C83" s="15"/>
      <c r="D83" s="15" t="s">
        <v>57</v>
      </c>
      <c r="E83" s="37"/>
      <c r="F83" s="37"/>
      <c r="G83" s="37" t="s">
        <v>58</v>
      </c>
      <c r="H83" s="37" t="s">
        <v>58</v>
      </c>
      <c r="I83" s="15"/>
      <c r="J83" s="15" t="s">
        <v>132</v>
      </c>
      <c r="K83" s="15" t="s">
        <v>48</v>
      </c>
      <c r="L83" s="38" t="s">
        <v>49</v>
      </c>
      <c r="M83" s="17">
        <f>22.33/365</f>
        <v>6.1178082191780815E-2</v>
      </c>
      <c r="N83" s="79" t="s">
        <v>50</v>
      </c>
      <c r="O83" s="39"/>
      <c r="P83" s="39"/>
      <c r="Q83" s="15" t="s">
        <v>133</v>
      </c>
      <c r="R83" s="82" t="s">
        <v>264</v>
      </c>
      <c r="S83" s="80"/>
      <c r="T83" s="15" t="s">
        <v>58</v>
      </c>
      <c r="U83" s="15" t="s">
        <v>54</v>
      </c>
      <c r="V83" s="15" t="s">
        <v>55</v>
      </c>
      <c r="W83" s="40"/>
    </row>
    <row r="84" spans="2:23" ht="12.75" customHeight="1" x14ac:dyDescent="0.25">
      <c r="B84" s="43"/>
      <c r="C84" s="44"/>
      <c r="D84" s="44" t="s">
        <v>74</v>
      </c>
      <c r="E84" s="45"/>
      <c r="F84" s="45"/>
      <c r="G84" s="45">
        <v>42339</v>
      </c>
      <c r="H84" s="45" t="s">
        <v>58</v>
      </c>
      <c r="I84" s="44"/>
      <c r="J84" s="47" t="s">
        <v>75</v>
      </c>
      <c r="K84" s="44"/>
      <c r="L84" s="44" t="s">
        <v>76</v>
      </c>
      <c r="M84" s="47"/>
      <c r="N84" s="48"/>
      <c r="O84" s="48" t="s">
        <v>77</v>
      </c>
      <c r="P84" s="48" t="s">
        <v>78</v>
      </c>
      <c r="Q84" s="44"/>
      <c r="R84" s="44"/>
      <c r="S84" s="148" t="s">
        <v>134</v>
      </c>
      <c r="T84" s="44" t="s">
        <v>58</v>
      </c>
      <c r="U84" s="44" t="s">
        <v>54</v>
      </c>
      <c r="V84" s="44" t="s">
        <v>79</v>
      </c>
      <c r="W84" s="49" t="s">
        <v>80</v>
      </c>
    </row>
    <row r="85" spans="2:23" x14ac:dyDescent="0.25">
      <c r="B85" s="43"/>
      <c r="C85" s="44"/>
      <c r="D85" s="44" t="s">
        <v>81</v>
      </c>
      <c r="E85" s="45"/>
      <c r="F85" s="45"/>
      <c r="G85" s="45" t="s">
        <v>58</v>
      </c>
      <c r="H85" s="45" t="s">
        <v>58</v>
      </c>
      <c r="I85" s="44"/>
      <c r="J85" s="47" t="s">
        <v>58</v>
      </c>
      <c r="K85" s="44"/>
      <c r="L85" s="44" t="s">
        <v>76</v>
      </c>
      <c r="M85" s="47"/>
      <c r="N85" s="48"/>
      <c r="O85" s="48" t="s">
        <v>77</v>
      </c>
      <c r="P85" s="48" t="s">
        <v>78</v>
      </c>
      <c r="Q85" s="44"/>
      <c r="R85" s="44"/>
      <c r="S85" s="149"/>
      <c r="T85" s="44" t="s">
        <v>58</v>
      </c>
      <c r="U85" s="44" t="s">
        <v>54</v>
      </c>
      <c r="V85" s="44" t="s">
        <v>79</v>
      </c>
      <c r="W85" s="49" t="s">
        <v>58</v>
      </c>
    </row>
    <row r="86" spans="2:23" x14ac:dyDescent="0.25">
      <c r="B86" s="43"/>
      <c r="C86" s="44"/>
      <c r="D86" s="44" t="s">
        <v>82</v>
      </c>
      <c r="E86" s="45"/>
      <c r="F86" s="45"/>
      <c r="G86" s="45" t="s">
        <v>58</v>
      </c>
      <c r="H86" s="45" t="s">
        <v>58</v>
      </c>
      <c r="I86" s="44"/>
      <c r="J86" s="47" t="s">
        <v>58</v>
      </c>
      <c r="K86" s="44"/>
      <c r="L86" s="44" t="s">
        <v>76</v>
      </c>
      <c r="M86" s="47"/>
      <c r="N86" s="48"/>
      <c r="O86" s="48" t="s">
        <v>83</v>
      </c>
      <c r="P86" s="48" t="s">
        <v>78</v>
      </c>
      <c r="Q86" s="44"/>
      <c r="R86" s="44"/>
      <c r="S86" s="149"/>
      <c r="T86" s="44" t="s">
        <v>58</v>
      </c>
      <c r="U86" s="44" t="s">
        <v>54</v>
      </c>
      <c r="V86" s="44" t="s">
        <v>79</v>
      </c>
      <c r="W86" s="49" t="s">
        <v>58</v>
      </c>
    </row>
    <row r="87" spans="2:23" x14ac:dyDescent="0.25">
      <c r="B87" s="43"/>
      <c r="C87" s="44"/>
      <c r="D87" s="44" t="s">
        <v>84</v>
      </c>
      <c r="E87" s="45"/>
      <c r="F87" s="45"/>
      <c r="G87" s="45" t="s">
        <v>58</v>
      </c>
      <c r="H87" s="45" t="s">
        <v>58</v>
      </c>
      <c r="I87" s="44"/>
      <c r="J87" s="47" t="s">
        <v>58</v>
      </c>
      <c r="K87" s="44"/>
      <c r="L87" s="44" t="s">
        <v>76</v>
      </c>
      <c r="M87" s="47"/>
      <c r="N87" s="48"/>
      <c r="O87" s="48" t="s">
        <v>77</v>
      </c>
      <c r="P87" s="48" t="s">
        <v>78</v>
      </c>
      <c r="Q87" s="44"/>
      <c r="R87" s="44"/>
      <c r="S87" s="149"/>
      <c r="T87" s="44" t="s">
        <v>58</v>
      </c>
      <c r="U87" s="44" t="s">
        <v>54</v>
      </c>
      <c r="V87" s="44" t="s">
        <v>79</v>
      </c>
      <c r="W87" s="49" t="s">
        <v>58</v>
      </c>
    </row>
    <row r="88" spans="2:23" ht="12.75" customHeight="1" x14ac:dyDescent="0.25">
      <c r="B88" s="43"/>
      <c r="C88" s="44"/>
      <c r="D88" s="44" t="s">
        <v>85</v>
      </c>
      <c r="E88" s="45"/>
      <c r="F88" s="45"/>
      <c r="G88" s="45" t="s">
        <v>58</v>
      </c>
      <c r="H88" s="45" t="s">
        <v>58</v>
      </c>
      <c r="I88" s="44"/>
      <c r="J88" s="47" t="s">
        <v>58</v>
      </c>
      <c r="K88" s="44"/>
      <c r="L88" s="44" t="s">
        <v>76</v>
      </c>
      <c r="M88" s="47"/>
      <c r="N88" s="48"/>
      <c r="O88" s="48" t="s">
        <v>86</v>
      </c>
      <c r="P88" s="48" t="s">
        <v>78</v>
      </c>
      <c r="Q88" s="44"/>
      <c r="R88" s="44"/>
      <c r="S88" s="149"/>
      <c r="T88" s="44" t="s">
        <v>58</v>
      </c>
      <c r="U88" s="44" t="s">
        <v>54</v>
      </c>
      <c r="V88" s="44" t="s">
        <v>79</v>
      </c>
      <c r="W88" s="49" t="s">
        <v>58</v>
      </c>
    </row>
    <row r="89" spans="2:23" x14ac:dyDescent="0.25">
      <c r="B89" s="43"/>
      <c r="C89" s="44"/>
      <c r="D89" s="44" t="s">
        <v>87</v>
      </c>
      <c r="E89" s="45"/>
      <c r="F89" s="45"/>
      <c r="G89" s="45" t="s">
        <v>58</v>
      </c>
      <c r="H89" s="45" t="s">
        <v>58</v>
      </c>
      <c r="I89" s="44"/>
      <c r="J89" s="47" t="s">
        <v>58</v>
      </c>
      <c r="K89" s="44"/>
      <c r="L89" s="44" t="s">
        <v>76</v>
      </c>
      <c r="M89" s="47"/>
      <c r="N89" s="48"/>
      <c r="O89" s="48" t="s">
        <v>86</v>
      </c>
      <c r="P89" s="48" t="s">
        <v>78</v>
      </c>
      <c r="Q89" s="44"/>
      <c r="R89" s="44"/>
      <c r="S89" s="149"/>
      <c r="T89" s="44" t="s">
        <v>58</v>
      </c>
      <c r="U89" s="44" t="s">
        <v>54</v>
      </c>
      <c r="V89" s="44" t="s">
        <v>79</v>
      </c>
      <c r="W89" s="49" t="s">
        <v>58</v>
      </c>
    </row>
    <row r="90" spans="2:23" x14ac:dyDescent="0.25">
      <c r="B90" s="43"/>
      <c r="C90" s="44"/>
      <c r="D90" s="44" t="s">
        <v>135</v>
      </c>
      <c r="E90" s="45"/>
      <c r="F90" s="45"/>
      <c r="G90" s="45" t="s">
        <v>58</v>
      </c>
      <c r="H90" s="45" t="s">
        <v>58</v>
      </c>
      <c r="I90" s="44"/>
      <c r="J90" s="47" t="s">
        <v>58</v>
      </c>
      <c r="K90" s="44"/>
      <c r="L90" s="44" t="s">
        <v>76</v>
      </c>
      <c r="M90" s="47"/>
      <c r="N90" s="48"/>
      <c r="O90" s="48" t="s">
        <v>83</v>
      </c>
      <c r="P90" s="48" t="s">
        <v>78</v>
      </c>
      <c r="Q90" s="44"/>
      <c r="R90" s="44"/>
      <c r="S90" s="149"/>
      <c r="T90" s="44" t="s">
        <v>58</v>
      </c>
      <c r="U90" s="44" t="s">
        <v>54</v>
      </c>
      <c r="V90" s="44" t="s">
        <v>79</v>
      </c>
      <c r="W90" s="49" t="s">
        <v>58</v>
      </c>
    </row>
    <row r="91" spans="2:23" x14ac:dyDescent="0.25">
      <c r="B91" s="43"/>
      <c r="C91" s="44"/>
      <c r="D91" s="44" t="s">
        <v>136</v>
      </c>
      <c r="E91" s="45"/>
      <c r="F91" s="45"/>
      <c r="G91" s="45" t="s">
        <v>58</v>
      </c>
      <c r="H91" s="45" t="s">
        <v>58</v>
      </c>
      <c r="I91" s="44"/>
      <c r="J91" s="47" t="s">
        <v>58</v>
      </c>
      <c r="K91" s="44"/>
      <c r="L91" s="44" t="s">
        <v>76</v>
      </c>
      <c r="M91" s="47"/>
      <c r="N91" s="48"/>
      <c r="O91" s="48" t="s">
        <v>83</v>
      </c>
      <c r="P91" s="48" t="s">
        <v>78</v>
      </c>
      <c r="Q91" s="44"/>
      <c r="R91" s="44"/>
      <c r="S91" s="149"/>
      <c r="T91" s="44" t="s">
        <v>58</v>
      </c>
      <c r="U91" s="44" t="s">
        <v>54</v>
      </c>
      <c r="V91" s="44" t="s">
        <v>79</v>
      </c>
      <c r="W91" s="49" t="s">
        <v>58</v>
      </c>
    </row>
    <row r="92" spans="2:23" x14ac:dyDescent="0.25">
      <c r="B92" s="43"/>
      <c r="C92" s="44"/>
      <c r="D92" s="44" t="s">
        <v>137</v>
      </c>
      <c r="E92" s="45"/>
      <c r="F92" s="45"/>
      <c r="G92" s="45" t="s">
        <v>58</v>
      </c>
      <c r="H92" s="45" t="s">
        <v>58</v>
      </c>
      <c r="I92" s="44"/>
      <c r="J92" s="47" t="s">
        <v>58</v>
      </c>
      <c r="K92" s="44"/>
      <c r="L92" s="44" t="s">
        <v>76</v>
      </c>
      <c r="M92" s="47"/>
      <c r="N92" s="48"/>
      <c r="O92" s="48" t="s">
        <v>77</v>
      </c>
      <c r="P92" s="48" t="s">
        <v>78</v>
      </c>
      <c r="Q92" s="44"/>
      <c r="R92" s="44"/>
      <c r="S92" s="149"/>
      <c r="T92" s="44" t="s">
        <v>58</v>
      </c>
      <c r="U92" s="44" t="s">
        <v>54</v>
      </c>
      <c r="V92" s="44" t="s">
        <v>79</v>
      </c>
      <c r="W92" s="49" t="s">
        <v>58</v>
      </c>
    </row>
    <row r="93" spans="2:23" x14ac:dyDescent="0.25">
      <c r="B93" s="43"/>
      <c r="C93" s="44"/>
      <c r="D93" s="44" t="s">
        <v>138</v>
      </c>
      <c r="E93" s="45"/>
      <c r="F93" s="45"/>
      <c r="G93" s="45" t="s">
        <v>58</v>
      </c>
      <c r="H93" s="45" t="s">
        <v>58</v>
      </c>
      <c r="I93" s="44"/>
      <c r="J93" s="47" t="s">
        <v>58</v>
      </c>
      <c r="K93" s="44"/>
      <c r="L93" s="44" t="s">
        <v>76</v>
      </c>
      <c r="M93" s="47"/>
      <c r="N93" s="48"/>
      <c r="O93" s="48" t="s">
        <v>77</v>
      </c>
      <c r="P93" s="48" t="s">
        <v>78</v>
      </c>
      <c r="Q93" s="44"/>
      <c r="R93" s="44"/>
      <c r="S93" s="149"/>
      <c r="T93" s="44" t="s">
        <v>58</v>
      </c>
      <c r="U93" s="44" t="s">
        <v>54</v>
      </c>
      <c r="V93" s="44" t="s">
        <v>79</v>
      </c>
      <c r="W93" s="49" t="s">
        <v>58</v>
      </c>
    </row>
    <row r="94" spans="2:23" x14ac:dyDescent="0.25">
      <c r="B94" s="43"/>
      <c r="C94" s="44"/>
      <c r="D94" s="44" t="s">
        <v>88</v>
      </c>
      <c r="E94" s="45"/>
      <c r="F94" s="45"/>
      <c r="G94" s="45" t="s">
        <v>58</v>
      </c>
      <c r="H94" s="45" t="s">
        <v>58</v>
      </c>
      <c r="I94" s="44"/>
      <c r="J94" s="47" t="s">
        <v>58</v>
      </c>
      <c r="K94" s="44"/>
      <c r="L94" s="44" t="s">
        <v>76</v>
      </c>
      <c r="M94" s="47"/>
      <c r="N94" s="48"/>
      <c r="O94" s="48" t="s">
        <v>90</v>
      </c>
      <c r="P94" s="48" t="s">
        <v>78</v>
      </c>
      <c r="Q94" s="44"/>
      <c r="R94" s="44"/>
      <c r="S94" s="149"/>
      <c r="T94" s="44" t="s">
        <v>58</v>
      </c>
      <c r="U94" s="44" t="s">
        <v>54</v>
      </c>
      <c r="V94" s="44" t="s">
        <v>91</v>
      </c>
      <c r="W94" s="71" t="s">
        <v>139</v>
      </c>
    </row>
    <row r="95" spans="2:23" x14ac:dyDescent="0.25">
      <c r="B95" s="43"/>
      <c r="C95" s="44"/>
      <c r="D95" s="44" t="s">
        <v>93</v>
      </c>
      <c r="E95" s="45"/>
      <c r="F95" s="45"/>
      <c r="G95" s="45" t="s">
        <v>58</v>
      </c>
      <c r="H95" s="45" t="s">
        <v>58</v>
      </c>
      <c r="I95" s="44"/>
      <c r="J95" s="47" t="s">
        <v>58</v>
      </c>
      <c r="K95" s="44"/>
      <c r="L95" s="44" t="s">
        <v>76</v>
      </c>
      <c r="M95" s="47"/>
      <c r="N95" s="48"/>
      <c r="O95" s="48" t="s">
        <v>90</v>
      </c>
      <c r="P95" s="48" t="s">
        <v>78</v>
      </c>
      <c r="Q95" s="44"/>
      <c r="R95" s="44"/>
      <c r="S95" s="149"/>
      <c r="T95" s="44" t="s">
        <v>58</v>
      </c>
      <c r="U95" s="44" t="s">
        <v>54</v>
      </c>
      <c r="V95" s="44" t="s">
        <v>91</v>
      </c>
      <c r="W95" s="49" t="s">
        <v>58</v>
      </c>
    </row>
    <row r="96" spans="2:23" x14ac:dyDescent="0.25">
      <c r="B96" s="43"/>
      <c r="C96" s="44"/>
      <c r="D96" s="44" t="s">
        <v>95</v>
      </c>
      <c r="E96" s="45"/>
      <c r="F96" s="45"/>
      <c r="G96" s="45" t="s">
        <v>58</v>
      </c>
      <c r="H96" s="45" t="s">
        <v>58</v>
      </c>
      <c r="I96" s="44"/>
      <c r="J96" s="47" t="s">
        <v>58</v>
      </c>
      <c r="K96" s="44"/>
      <c r="L96" s="44" t="s">
        <v>76</v>
      </c>
      <c r="M96" s="47"/>
      <c r="N96" s="48"/>
      <c r="O96" s="48" t="s">
        <v>96</v>
      </c>
      <c r="P96" s="48" t="s">
        <v>78</v>
      </c>
      <c r="Q96" s="44"/>
      <c r="R96" s="44"/>
      <c r="S96" s="149"/>
      <c r="T96" s="44" t="s">
        <v>58</v>
      </c>
      <c r="U96" s="44" t="s">
        <v>54</v>
      </c>
      <c r="V96" s="44" t="s">
        <v>91</v>
      </c>
      <c r="W96" s="49" t="s">
        <v>58</v>
      </c>
    </row>
    <row r="97" spans="2:23" x14ac:dyDescent="0.25">
      <c r="B97" s="43"/>
      <c r="C97" s="44"/>
      <c r="D97" s="44" t="s">
        <v>97</v>
      </c>
      <c r="E97" s="45"/>
      <c r="F97" s="45"/>
      <c r="G97" s="45" t="s">
        <v>58</v>
      </c>
      <c r="H97" s="45" t="s">
        <v>58</v>
      </c>
      <c r="I97" s="44"/>
      <c r="J97" s="47" t="s">
        <v>58</v>
      </c>
      <c r="K97" s="44"/>
      <c r="L97" s="44" t="s">
        <v>76</v>
      </c>
      <c r="M97" s="47"/>
      <c r="N97" s="48"/>
      <c r="O97" s="48" t="s">
        <v>98</v>
      </c>
      <c r="P97" s="48" t="s">
        <v>78</v>
      </c>
      <c r="Q97" s="44"/>
      <c r="R97" s="44"/>
      <c r="S97" s="149"/>
      <c r="T97" s="44" t="s">
        <v>58</v>
      </c>
      <c r="U97" s="44" t="s">
        <v>54</v>
      </c>
      <c r="V97" s="44" t="s">
        <v>91</v>
      </c>
      <c r="W97" s="49"/>
    </row>
    <row r="98" spans="2:23" x14ac:dyDescent="0.25">
      <c r="B98" s="43"/>
      <c r="C98" s="44"/>
      <c r="D98" s="44" t="s">
        <v>99</v>
      </c>
      <c r="E98" s="45"/>
      <c r="F98" s="45"/>
      <c r="G98" s="45" t="s">
        <v>58</v>
      </c>
      <c r="H98" s="45" t="s">
        <v>58</v>
      </c>
      <c r="I98" s="44"/>
      <c r="J98" s="47" t="s">
        <v>58</v>
      </c>
      <c r="K98" s="44"/>
      <c r="L98" s="44" t="s">
        <v>76</v>
      </c>
      <c r="M98" s="47"/>
      <c r="N98" s="48"/>
      <c r="O98" s="48" t="s">
        <v>98</v>
      </c>
      <c r="P98" s="48" t="s">
        <v>78</v>
      </c>
      <c r="Q98" s="44"/>
      <c r="R98" s="44"/>
      <c r="S98" s="149"/>
      <c r="T98" s="44" t="s">
        <v>58</v>
      </c>
      <c r="U98" s="44" t="s">
        <v>54</v>
      </c>
      <c r="V98" s="44" t="s">
        <v>91</v>
      </c>
      <c r="W98" s="49"/>
    </row>
    <row r="99" spans="2:23" ht="13" thickBot="1" x14ac:dyDescent="0.3">
      <c r="B99" s="50"/>
      <c r="C99" s="51"/>
      <c r="D99" s="51" t="s">
        <v>100</v>
      </c>
      <c r="E99" s="52"/>
      <c r="F99" s="52"/>
      <c r="G99" s="52" t="s">
        <v>58</v>
      </c>
      <c r="H99" s="52" t="s">
        <v>58</v>
      </c>
      <c r="I99" s="51"/>
      <c r="J99" s="53" t="s">
        <v>58</v>
      </c>
      <c r="K99" s="51"/>
      <c r="L99" s="51" t="s">
        <v>76</v>
      </c>
      <c r="M99" s="53"/>
      <c r="N99" s="54"/>
      <c r="O99" s="54" t="s">
        <v>101</v>
      </c>
      <c r="P99" s="54" t="s">
        <v>78</v>
      </c>
      <c r="Q99" s="51"/>
      <c r="R99" s="51"/>
      <c r="S99" s="150"/>
      <c r="T99" s="51" t="s">
        <v>58</v>
      </c>
      <c r="U99" s="51" t="s">
        <v>54</v>
      </c>
      <c r="V99" s="51" t="s">
        <v>91</v>
      </c>
      <c r="W99" s="55"/>
    </row>
    <row r="100" spans="2:23" ht="13.5" customHeight="1" x14ac:dyDescent="0.25">
      <c r="B100" s="31" t="s">
        <v>43</v>
      </c>
      <c r="C100" s="74" t="s">
        <v>177</v>
      </c>
      <c r="D100" s="32" t="s">
        <v>44</v>
      </c>
      <c r="E100" s="33">
        <v>43819</v>
      </c>
      <c r="F100" s="33">
        <v>45597</v>
      </c>
      <c r="G100" s="85" t="s">
        <v>256</v>
      </c>
      <c r="H100" s="85">
        <v>45657</v>
      </c>
      <c r="I100" s="32" t="s">
        <v>46</v>
      </c>
      <c r="J100" s="15" t="s">
        <v>154</v>
      </c>
      <c r="K100" s="15" t="s">
        <v>48</v>
      </c>
      <c r="L100" s="38" t="s">
        <v>49</v>
      </c>
      <c r="M100" s="86">
        <f>366.45/365</f>
        <v>1.003972602739726</v>
      </c>
      <c r="N100" s="79" t="s">
        <v>50</v>
      </c>
      <c r="O100" s="39"/>
      <c r="P100" s="39"/>
      <c r="Q100" s="39" t="s">
        <v>158</v>
      </c>
      <c r="R100" s="154" t="s">
        <v>266</v>
      </c>
      <c r="S100" s="39"/>
      <c r="T100" s="32" t="s">
        <v>53</v>
      </c>
      <c r="U100" s="15" t="s">
        <v>54</v>
      </c>
      <c r="V100" s="32" t="s">
        <v>55</v>
      </c>
      <c r="W100" s="36" t="s">
        <v>257</v>
      </c>
    </row>
    <row r="101" spans="2:23" x14ac:dyDescent="0.25">
      <c r="B101" s="20"/>
      <c r="C101" s="15"/>
      <c r="D101" s="15" t="s">
        <v>57</v>
      </c>
      <c r="E101" s="37"/>
      <c r="F101" s="37"/>
      <c r="G101" s="37" t="s">
        <v>58</v>
      </c>
      <c r="H101" s="37" t="s">
        <v>58</v>
      </c>
      <c r="I101" s="63"/>
      <c r="J101" s="15" t="s">
        <v>160</v>
      </c>
      <c r="K101" s="15" t="s">
        <v>48</v>
      </c>
      <c r="L101" s="38" t="s">
        <v>49</v>
      </c>
      <c r="M101" s="16">
        <v>0</v>
      </c>
      <c r="N101" s="79" t="s">
        <v>50</v>
      </c>
      <c r="O101" s="39"/>
      <c r="P101" s="39"/>
      <c r="Q101" s="39"/>
      <c r="R101" s="152"/>
      <c r="S101" s="39"/>
      <c r="T101" s="15" t="s">
        <v>58</v>
      </c>
      <c r="U101" s="15" t="s">
        <v>54</v>
      </c>
      <c r="V101" s="15" t="s">
        <v>55</v>
      </c>
      <c r="W101" s="40" t="s">
        <v>58</v>
      </c>
    </row>
    <row r="102" spans="2:23" x14ac:dyDescent="0.25">
      <c r="B102" s="20"/>
      <c r="C102" s="15"/>
      <c r="D102" s="38" t="s">
        <v>60</v>
      </c>
      <c r="E102" s="37"/>
      <c r="F102" s="37"/>
      <c r="G102" s="37" t="s">
        <v>58</v>
      </c>
      <c r="H102" s="37" t="s">
        <v>58</v>
      </c>
      <c r="I102" s="63"/>
      <c r="J102" s="15" t="s">
        <v>154</v>
      </c>
      <c r="K102" s="15" t="s">
        <v>48</v>
      </c>
      <c r="L102" s="38" t="s">
        <v>49</v>
      </c>
      <c r="M102" s="16">
        <v>0</v>
      </c>
      <c r="N102" s="79" t="s">
        <v>50</v>
      </c>
      <c r="O102" s="39"/>
      <c r="P102" s="39"/>
      <c r="Q102" s="39"/>
      <c r="R102" s="152"/>
      <c r="S102" s="39"/>
      <c r="T102" s="15" t="s">
        <v>58</v>
      </c>
      <c r="U102" s="15" t="s">
        <v>54</v>
      </c>
      <c r="V102" s="15" t="s">
        <v>55</v>
      </c>
      <c r="W102" s="40" t="s">
        <v>58</v>
      </c>
    </row>
    <row r="103" spans="2:23" x14ac:dyDescent="0.25">
      <c r="B103" s="20"/>
      <c r="C103" s="15"/>
      <c r="D103" s="15" t="s">
        <v>61</v>
      </c>
      <c r="E103" s="37"/>
      <c r="F103" s="37"/>
      <c r="G103" s="37" t="s">
        <v>58</v>
      </c>
      <c r="H103" s="37" t="s">
        <v>58</v>
      </c>
      <c r="I103" s="63"/>
      <c r="J103" s="15" t="s">
        <v>126</v>
      </c>
      <c r="K103" s="15" t="s">
        <v>48</v>
      </c>
      <c r="L103" s="38" t="s">
        <v>49</v>
      </c>
      <c r="M103" s="16">
        <v>0</v>
      </c>
      <c r="N103" s="79" t="s">
        <v>50</v>
      </c>
      <c r="O103" s="39"/>
      <c r="P103" s="39"/>
      <c r="Q103" s="39"/>
      <c r="R103" s="152"/>
      <c r="S103" s="39"/>
      <c r="T103" s="15" t="s">
        <v>58</v>
      </c>
      <c r="U103" s="15" t="s">
        <v>54</v>
      </c>
      <c r="V103" s="15" t="s">
        <v>55</v>
      </c>
      <c r="W103" s="40" t="s">
        <v>58</v>
      </c>
    </row>
    <row r="104" spans="2:23" ht="12.75" customHeight="1" x14ac:dyDescent="0.25">
      <c r="B104" s="20"/>
      <c r="C104" s="15"/>
      <c r="D104" s="15" t="s">
        <v>63</v>
      </c>
      <c r="E104" s="37"/>
      <c r="F104" s="37"/>
      <c r="G104" s="37" t="s">
        <v>58</v>
      </c>
      <c r="H104" s="37" t="s">
        <v>58</v>
      </c>
      <c r="I104" s="63"/>
      <c r="J104" s="15" t="s">
        <v>126</v>
      </c>
      <c r="K104" s="15" t="s">
        <v>48</v>
      </c>
      <c r="L104" s="38" t="s">
        <v>49</v>
      </c>
      <c r="M104" s="16">
        <v>0</v>
      </c>
      <c r="N104" s="79" t="s">
        <v>50</v>
      </c>
      <c r="O104" s="39"/>
      <c r="P104" s="39"/>
      <c r="Q104" s="39"/>
      <c r="R104" s="152"/>
      <c r="S104" s="39"/>
      <c r="T104" s="15" t="s">
        <v>58</v>
      </c>
      <c r="U104" s="15" t="s">
        <v>54</v>
      </c>
      <c r="V104" s="15" t="s">
        <v>55</v>
      </c>
      <c r="W104" s="40" t="s">
        <v>58</v>
      </c>
    </row>
    <row r="105" spans="2:23" x14ac:dyDescent="0.25">
      <c r="B105" s="20"/>
      <c r="C105" s="15"/>
      <c r="D105" s="15" t="s">
        <v>71</v>
      </c>
      <c r="E105" s="37"/>
      <c r="F105" s="37"/>
      <c r="G105" s="37" t="s">
        <v>58</v>
      </c>
      <c r="H105" s="37" t="s">
        <v>58</v>
      </c>
      <c r="I105" s="63"/>
      <c r="J105" s="15" t="s">
        <v>161</v>
      </c>
      <c r="K105" s="15" t="s">
        <v>73</v>
      </c>
      <c r="L105" s="38" t="s">
        <v>49</v>
      </c>
      <c r="M105" s="16">
        <v>0</v>
      </c>
      <c r="N105" s="79" t="s">
        <v>50</v>
      </c>
      <c r="O105" s="39"/>
      <c r="P105" s="39"/>
      <c r="Q105" s="39"/>
      <c r="R105" s="153"/>
      <c r="S105" s="39"/>
      <c r="T105" s="15" t="s">
        <v>58</v>
      </c>
      <c r="U105" s="15" t="s">
        <v>54</v>
      </c>
      <c r="V105" s="63" t="s">
        <v>55</v>
      </c>
      <c r="W105" s="40" t="s">
        <v>58</v>
      </c>
    </row>
    <row r="106" spans="2:23" ht="13.5" customHeight="1" x14ac:dyDescent="0.25">
      <c r="B106" s="20"/>
      <c r="C106" s="15"/>
      <c r="D106" s="38" t="s">
        <v>44</v>
      </c>
      <c r="E106" s="37"/>
      <c r="F106" s="37"/>
      <c r="G106" s="85">
        <v>45658</v>
      </c>
      <c r="H106" s="85">
        <v>46387</v>
      </c>
      <c r="I106" s="63"/>
      <c r="J106" s="15" t="s">
        <v>162</v>
      </c>
      <c r="K106" s="15" t="s">
        <v>48</v>
      </c>
      <c r="L106" s="38" t="s">
        <v>49</v>
      </c>
      <c r="M106" s="86">
        <f>366.45/365</f>
        <v>1.003972602739726</v>
      </c>
      <c r="N106" s="79" t="s">
        <v>50</v>
      </c>
      <c r="O106" s="39"/>
      <c r="P106" s="39"/>
      <c r="Q106" s="39" t="s">
        <v>158</v>
      </c>
      <c r="R106" s="154" t="s">
        <v>266</v>
      </c>
      <c r="S106" s="39"/>
      <c r="T106" s="15" t="s">
        <v>58</v>
      </c>
      <c r="U106" s="15" t="s">
        <v>54</v>
      </c>
      <c r="V106" s="15" t="s">
        <v>55</v>
      </c>
      <c r="W106" s="40"/>
    </row>
    <row r="107" spans="2:23" x14ac:dyDescent="0.25">
      <c r="B107" s="20"/>
      <c r="C107" s="15"/>
      <c r="D107" s="15" t="s">
        <v>57</v>
      </c>
      <c r="E107" s="37"/>
      <c r="F107" s="37"/>
      <c r="G107" s="37" t="s">
        <v>58</v>
      </c>
      <c r="H107" s="37" t="s">
        <v>58</v>
      </c>
      <c r="I107" s="63"/>
      <c r="J107" s="15" t="s">
        <v>163</v>
      </c>
      <c r="K107" s="15" t="s">
        <v>48</v>
      </c>
      <c r="L107" s="38" t="s">
        <v>49</v>
      </c>
      <c r="M107" s="16">
        <v>0</v>
      </c>
      <c r="N107" s="79" t="s">
        <v>50</v>
      </c>
      <c r="O107" s="39"/>
      <c r="P107" s="39"/>
      <c r="Q107" s="39"/>
      <c r="R107" s="152"/>
      <c r="S107" s="39"/>
      <c r="T107" s="15" t="s">
        <v>58</v>
      </c>
      <c r="U107" s="15" t="s">
        <v>54</v>
      </c>
      <c r="V107" s="15" t="s">
        <v>55</v>
      </c>
      <c r="W107" s="40"/>
    </row>
    <row r="108" spans="2:23" ht="15" customHeight="1" x14ac:dyDescent="0.25">
      <c r="B108" s="20"/>
      <c r="C108" s="15"/>
      <c r="D108" s="38" t="s">
        <v>60</v>
      </c>
      <c r="E108" s="37"/>
      <c r="F108" s="37"/>
      <c r="G108" s="37" t="s">
        <v>58</v>
      </c>
      <c r="H108" s="37" t="s">
        <v>58</v>
      </c>
      <c r="I108" s="63"/>
      <c r="J108" s="15" t="s">
        <v>162</v>
      </c>
      <c r="K108" s="15" t="s">
        <v>48</v>
      </c>
      <c r="L108" s="38" t="s">
        <v>49</v>
      </c>
      <c r="M108" s="16">
        <v>0</v>
      </c>
      <c r="N108" s="79" t="s">
        <v>50</v>
      </c>
      <c r="O108" s="39"/>
      <c r="P108" s="39"/>
      <c r="Q108" s="39"/>
      <c r="R108" s="152"/>
      <c r="S108" s="39"/>
      <c r="T108" s="15" t="s">
        <v>58</v>
      </c>
      <c r="U108" s="15" t="s">
        <v>54</v>
      </c>
      <c r="V108" s="15" t="s">
        <v>55</v>
      </c>
      <c r="W108" s="40"/>
    </row>
    <row r="109" spans="2:23" ht="12.75" customHeight="1" x14ac:dyDescent="0.25">
      <c r="B109" s="20"/>
      <c r="C109" s="15"/>
      <c r="D109" s="15" t="s">
        <v>61</v>
      </c>
      <c r="E109" s="37"/>
      <c r="F109" s="37"/>
      <c r="G109" s="37" t="s">
        <v>58</v>
      </c>
      <c r="H109" s="37" t="s">
        <v>58</v>
      </c>
      <c r="I109" s="63"/>
      <c r="J109" s="15" t="s">
        <v>164</v>
      </c>
      <c r="K109" s="15" t="s">
        <v>48</v>
      </c>
      <c r="L109" s="38" t="s">
        <v>49</v>
      </c>
      <c r="M109" s="16">
        <v>0</v>
      </c>
      <c r="N109" s="79" t="s">
        <v>50</v>
      </c>
      <c r="O109" s="39"/>
      <c r="P109" s="39"/>
      <c r="Q109" s="39"/>
      <c r="R109" s="152"/>
      <c r="S109" s="39"/>
      <c r="T109" s="15" t="s">
        <v>58</v>
      </c>
      <c r="U109" s="15" t="s">
        <v>54</v>
      </c>
      <c r="V109" s="15" t="s">
        <v>55</v>
      </c>
      <c r="W109" s="40"/>
    </row>
    <row r="110" spans="2:23" x14ac:dyDescent="0.25">
      <c r="B110" s="20"/>
      <c r="C110" s="15"/>
      <c r="D110" s="15" t="s">
        <v>63</v>
      </c>
      <c r="E110" s="37"/>
      <c r="F110" s="37"/>
      <c r="G110" s="37" t="s">
        <v>58</v>
      </c>
      <c r="H110" s="37" t="s">
        <v>58</v>
      </c>
      <c r="I110" s="63"/>
      <c r="J110" s="15" t="s">
        <v>164</v>
      </c>
      <c r="K110" s="15" t="s">
        <v>48</v>
      </c>
      <c r="L110" s="38" t="s">
        <v>49</v>
      </c>
      <c r="M110" s="16">
        <v>0</v>
      </c>
      <c r="N110" s="79" t="s">
        <v>50</v>
      </c>
      <c r="O110" s="39"/>
      <c r="P110" s="39"/>
      <c r="Q110" s="39"/>
      <c r="R110" s="152"/>
      <c r="S110" s="39"/>
      <c r="T110" s="15" t="s">
        <v>58</v>
      </c>
      <c r="U110" s="15" t="s">
        <v>54</v>
      </c>
      <c r="V110" s="15" t="s">
        <v>55</v>
      </c>
      <c r="W110" s="40"/>
    </row>
    <row r="111" spans="2:23" x14ac:dyDescent="0.25">
      <c r="B111" s="20"/>
      <c r="C111" s="15"/>
      <c r="D111" s="15" t="s">
        <v>71</v>
      </c>
      <c r="E111" s="37"/>
      <c r="F111" s="37"/>
      <c r="G111" s="37" t="s">
        <v>58</v>
      </c>
      <c r="H111" s="37" t="s">
        <v>58</v>
      </c>
      <c r="I111" s="63"/>
      <c r="J111" s="15" t="s">
        <v>165</v>
      </c>
      <c r="K111" s="15" t="s">
        <v>73</v>
      </c>
      <c r="L111" s="38" t="s">
        <v>49</v>
      </c>
      <c r="M111" s="16">
        <v>0</v>
      </c>
      <c r="N111" s="79" t="s">
        <v>50</v>
      </c>
      <c r="O111" s="39"/>
      <c r="P111" s="39"/>
      <c r="Q111" s="39"/>
      <c r="R111" s="153"/>
      <c r="S111" s="39"/>
      <c r="T111" s="15" t="s">
        <v>58</v>
      </c>
      <c r="U111" s="15" t="s">
        <v>54</v>
      </c>
      <c r="V111" s="15" t="s">
        <v>55</v>
      </c>
      <c r="W111" s="40"/>
    </row>
    <row r="112" spans="2:23" ht="13.5" customHeight="1" x14ac:dyDescent="0.25">
      <c r="B112" s="20"/>
      <c r="C112" s="15"/>
      <c r="D112" s="38" t="s">
        <v>44</v>
      </c>
      <c r="E112" s="37"/>
      <c r="F112" s="37"/>
      <c r="G112" s="85">
        <v>46388</v>
      </c>
      <c r="H112" s="85">
        <v>46752</v>
      </c>
      <c r="I112" s="63"/>
      <c r="J112" s="15" t="s">
        <v>154</v>
      </c>
      <c r="K112" s="15" t="s">
        <v>48</v>
      </c>
      <c r="L112" s="38" t="s">
        <v>49</v>
      </c>
      <c r="M112" s="86">
        <f>366.45/365</f>
        <v>1.003972602739726</v>
      </c>
      <c r="N112" s="79" t="s">
        <v>50</v>
      </c>
      <c r="O112" s="39"/>
      <c r="P112" s="39"/>
      <c r="Q112" s="39" t="s">
        <v>158</v>
      </c>
      <c r="R112" s="154" t="s">
        <v>266</v>
      </c>
      <c r="S112" s="39"/>
      <c r="T112" s="15" t="s">
        <v>58</v>
      </c>
      <c r="U112" s="15" t="s">
        <v>54</v>
      </c>
      <c r="V112" s="15" t="s">
        <v>55</v>
      </c>
      <c r="W112" s="40"/>
    </row>
    <row r="113" spans="2:23" x14ac:dyDescent="0.25">
      <c r="B113" s="20"/>
      <c r="C113" s="15"/>
      <c r="D113" s="15" t="s">
        <v>57</v>
      </c>
      <c r="E113" s="37"/>
      <c r="F113" s="37"/>
      <c r="G113" s="37" t="s">
        <v>58</v>
      </c>
      <c r="H113" s="37" t="s">
        <v>58</v>
      </c>
      <c r="I113" s="63"/>
      <c r="J113" s="15" t="s">
        <v>160</v>
      </c>
      <c r="K113" s="15" t="s">
        <v>48</v>
      </c>
      <c r="L113" s="38" t="s">
        <v>49</v>
      </c>
      <c r="M113" s="16">
        <v>0</v>
      </c>
      <c r="N113" s="79" t="s">
        <v>50</v>
      </c>
      <c r="O113" s="39"/>
      <c r="P113" s="39"/>
      <c r="Q113" s="15"/>
      <c r="R113" s="152"/>
      <c r="S113" s="39"/>
      <c r="T113" s="15" t="s">
        <v>58</v>
      </c>
      <c r="U113" s="15" t="s">
        <v>54</v>
      </c>
      <c r="V113" s="15" t="s">
        <v>55</v>
      </c>
      <c r="W113" s="40"/>
    </row>
    <row r="114" spans="2:23" x14ac:dyDescent="0.25">
      <c r="B114" s="20"/>
      <c r="C114" s="15"/>
      <c r="D114" s="38" t="s">
        <v>60</v>
      </c>
      <c r="E114" s="37"/>
      <c r="F114" s="37"/>
      <c r="G114" s="37" t="s">
        <v>58</v>
      </c>
      <c r="H114" s="37" t="s">
        <v>58</v>
      </c>
      <c r="I114" s="15"/>
      <c r="J114" s="15" t="s">
        <v>154</v>
      </c>
      <c r="K114" s="15" t="s">
        <v>48</v>
      </c>
      <c r="L114" s="38" t="s">
        <v>49</v>
      </c>
      <c r="M114" s="16">
        <v>0</v>
      </c>
      <c r="N114" s="79" t="s">
        <v>50</v>
      </c>
      <c r="O114" s="39"/>
      <c r="P114" s="39"/>
      <c r="Q114" s="15"/>
      <c r="R114" s="152"/>
      <c r="S114" s="39"/>
      <c r="T114" s="15" t="s">
        <v>58</v>
      </c>
      <c r="U114" s="15" t="s">
        <v>54</v>
      </c>
      <c r="V114" s="15" t="s">
        <v>55</v>
      </c>
      <c r="W114" s="40"/>
    </row>
    <row r="115" spans="2:23" ht="12.75" customHeight="1" x14ac:dyDescent="0.25">
      <c r="B115" s="20"/>
      <c r="C115" s="15"/>
      <c r="D115" s="15" t="s">
        <v>61</v>
      </c>
      <c r="E115" s="37"/>
      <c r="F115" s="37"/>
      <c r="G115" s="37" t="s">
        <v>58</v>
      </c>
      <c r="H115" s="37" t="s">
        <v>58</v>
      </c>
      <c r="I115" s="63"/>
      <c r="J115" s="15" t="s">
        <v>126</v>
      </c>
      <c r="K115" s="15" t="s">
        <v>48</v>
      </c>
      <c r="L115" s="38" t="s">
        <v>49</v>
      </c>
      <c r="M115" s="16">
        <v>0</v>
      </c>
      <c r="N115" s="79" t="s">
        <v>50</v>
      </c>
      <c r="O115" s="39"/>
      <c r="P115" s="39"/>
      <c r="Q115" s="15"/>
      <c r="R115" s="152"/>
      <c r="S115" s="39"/>
      <c r="T115" s="15" t="s">
        <v>58</v>
      </c>
      <c r="U115" s="15" t="s">
        <v>54</v>
      </c>
      <c r="V115" s="15" t="s">
        <v>55</v>
      </c>
      <c r="W115" s="40"/>
    </row>
    <row r="116" spans="2:23" x14ac:dyDescent="0.25">
      <c r="B116" s="20"/>
      <c r="C116" s="15"/>
      <c r="D116" s="15" t="s">
        <v>63</v>
      </c>
      <c r="E116" s="37"/>
      <c r="F116" s="37"/>
      <c r="G116" s="37" t="s">
        <v>58</v>
      </c>
      <c r="H116" s="37" t="s">
        <v>58</v>
      </c>
      <c r="I116" s="63"/>
      <c r="J116" s="15" t="s">
        <v>126</v>
      </c>
      <c r="K116" s="15" t="s">
        <v>48</v>
      </c>
      <c r="L116" s="38" t="s">
        <v>49</v>
      </c>
      <c r="M116" s="16">
        <v>0</v>
      </c>
      <c r="N116" s="79" t="s">
        <v>50</v>
      </c>
      <c r="O116" s="39"/>
      <c r="P116" s="39"/>
      <c r="Q116" s="15"/>
      <c r="R116" s="152"/>
      <c r="S116" s="39"/>
      <c r="T116" s="15" t="s">
        <v>58</v>
      </c>
      <c r="U116" s="15" t="s">
        <v>54</v>
      </c>
      <c r="V116" s="15" t="s">
        <v>55</v>
      </c>
      <c r="W116" s="40"/>
    </row>
    <row r="117" spans="2:23" x14ac:dyDescent="0.25">
      <c r="B117" s="20"/>
      <c r="C117" s="15"/>
      <c r="D117" s="15" t="s">
        <v>71</v>
      </c>
      <c r="E117" s="37"/>
      <c r="F117" s="37"/>
      <c r="G117" s="37" t="s">
        <v>58</v>
      </c>
      <c r="H117" s="37" t="s">
        <v>58</v>
      </c>
      <c r="I117" s="15"/>
      <c r="J117" s="15" t="s">
        <v>161</v>
      </c>
      <c r="K117" s="15" t="s">
        <v>73</v>
      </c>
      <c r="L117" s="38" t="s">
        <v>49</v>
      </c>
      <c r="M117" s="16">
        <v>0</v>
      </c>
      <c r="N117" s="79" t="s">
        <v>50</v>
      </c>
      <c r="O117" s="39"/>
      <c r="P117" s="39"/>
      <c r="Q117" s="15"/>
      <c r="R117" s="153"/>
      <c r="S117" s="39"/>
      <c r="T117" s="15" t="s">
        <v>58</v>
      </c>
      <c r="U117" s="15" t="s">
        <v>54</v>
      </c>
      <c r="V117" s="15" t="s">
        <v>55</v>
      </c>
      <c r="W117" s="40"/>
    </row>
    <row r="118" spans="2:23" x14ac:dyDescent="0.25">
      <c r="B118" s="43"/>
      <c r="C118" s="44"/>
      <c r="D118" s="44" t="s">
        <v>74</v>
      </c>
      <c r="E118" s="45"/>
      <c r="F118" s="45"/>
      <c r="G118" s="45">
        <v>43831</v>
      </c>
      <c r="H118" s="45" t="s">
        <v>58</v>
      </c>
      <c r="I118" s="44"/>
      <c r="J118" s="47" t="s">
        <v>75</v>
      </c>
      <c r="K118" s="44"/>
      <c r="L118" s="44" t="s">
        <v>76</v>
      </c>
      <c r="M118" s="47"/>
      <c r="N118" s="48"/>
      <c r="O118" s="48" t="s">
        <v>166</v>
      </c>
      <c r="P118" s="48" t="s">
        <v>78</v>
      </c>
      <c r="Q118" s="44"/>
      <c r="R118" s="44"/>
      <c r="S118" s="148" t="s">
        <v>167</v>
      </c>
      <c r="T118" s="44" t="s">
        <v>58</v>
      </c>
      <c r="U118" s="44" t="s">
        <v>54</v>
      </c>
      <c r="V118" s="44" t="s">
        <v>79</v>
      </c>
      <c r="W118" s="49" t="s">
        <v>80</v>
      </c>
    </row>
    <row r="119" spans="2:23" x14ac:dyDescent="0.25">
      <c r="B119" s="43"/>
      <c r="C119" s="44"/>
      <c r="D119" s="44" t="s">
        <v>81</v>
      </c>
      <c r="E119" s="45"/>
      <c r="F119" s="45"/>
      <c r="G119" s="45" t="s">
        <v>58</v>
      </c>
      <c r="H119" s="45" t="s">
        <v>58</v>
      </c>
      <c r="I119" s="44"/>
      <c r="J119" s="47" t="s">
        <v>58</v>
      </c>
      <c r="K119" s="44"/>
      <c r="L119" s="44" t="s">
        <v>76</v>
      </c>
      <c r="M119" s="47"/>
      <c r="N119" s="48"/>
      <c r="O119" s="48" t="s">
        <v>166</v>
      </c>
      <c r="P119" s="48" t="s">
        <v>78</v>
      </c>
      <c r="Q119" s="44"/>
      <c r="R119" s="44"/>
      <c r="S119" s="149"/>
      <c r="T119" s="44" t="s">
        <v>58</v>
      </c>
      <c r="U119" s="44" t="s">
        <v>54</v>
      </c>
      <c r="V119" s="44" t="s">
        <v>79</v>
      </c>
      <c r="W119" s="49" t="s">
        <v>58</v>
      </c>
    </row>
    <row r="120" spans="2:23" x14ac:dyDescent="0.25">
      <c r="B120" s="43"/>
      <c r="C120" s="44"/>
      <c r="D120" s="44" t="s">
        <v>82</v>
      </c>
      <c r="E120" s="45"/>
      <c r="F120" s="45"/>
      <c r="G120" s="45" t="s">
        <v>58</v>
      </c>
      <c r="H120" s="45" t="s">
        <v>58</v>
      </c>
      <c r="I120" s="44"/>
      <c r="J120" s="47" t="s">
        <v>58</v>
      </c>
      <c r="K120" s="44"/>
      <c r="L120" s="44" t="s">
        <v>76</v>
      </c>
      <c r="M120" s="47"/>
      <c r="N120" s="48"/>
      <c r="O120" s="48" t="s">
        <v>168</v>
      </c>
      <c r="P120" s="48" t="s">
        <v>78</v>
      </c>
      <c r="Q120" s="44"/>
      <c r="R120" s="44"/>
      <c r="S120" s="149"/>
      <c r="T120" s="44" t="s">
        <v>58</v>
      </c>
      <c r="U120" s="44" t="s">
        <v>54</v>
      </c>
      <c r="V120" s="44" t="s">
        <v>79</v>
      </c>
      <c r="W120" s="49" t="s">
        <v>58</v>
      </c>
    </row>
    <row r="121" spans="2:23" x14ac:dyDescent="0.25">
      <c r="B121" s="43"/>
      <c r="C121" s="44"/>
      <c r="D121" s="44" t="s">
        <v>84</v>
      </c>
      <c r="E121" s="45"/>
      <c r="F121" s="45"/>
      <c r="G121" s="45" t="s">
        <v>58</v>
      </c>
      <c r="H121" s="45" t="s">
        <v>58</v>
      </c>
      <c r="I121" s="44"/>
      <c r="J121" s="47" t="s">
        <v>58</v>
      </c>
      <c r="K121" s="44"/>
      <c r="L121" s="44" t="s">
        <v>76</v>
      </c>
      <c r="M121" s="47"/>
      <c r="N121" s="48"/>
      <c r="O121" s="48" t="s">
        <v>166</v>
      </c>
      <c r="P121" s="48" t="s">
        <v>78</v>
      </c>
      <c r="Q121" s="44"/>
      <c r="R121" s="44"/>
      <c r="S121" s="149"/>
      <c r="T121" s="44" t="s">
        <v>58</v>
      </c>
      <c r="U121" s="44" t="s">
        <v>54</v>
      </c>
      <c r="V121" s="44" t="s">
        <v>79</v>
      </c>
      <c r="W121" s="49" t="s">
        <v>58</v>
      </c>
    </row>
    <row r="122" spans="2:23" ht="25" x14ac:dyDescent="0.25">
      <c r="B122" s="43"/>
      <c r="C122" s="44"/>
      <c r="D122" s="44" t="s">
        <v>85</v>
      </c>
      <c r="E122" s="45"/>
      <c r="F122" s="45"/>
      <c r="G122" s="45" t="s">
        <v>45</v>
      </c>
      <c r="H122" s="45" t="s">
        <v>58</v>
      </c>
      <c r="I122" s="44"/>
      <c r="J122" s="47" t="s">
        <v>58</v>
      </c>
      <c r="K122" s="44"/>
      <c r="L122" s="44" t="s">
        <v>76</v>
      </c>
      <c r="M122" s="47"/>
      <c r="N122" s="48"/>
      <c r="O122" s="48" t="s">
        <v>168</v>
      </c>
      <c r="P122" s="48" t="s">
        <v>78</v>
      </c>
      <c r="Q122" s="44"/>
      <c r="R122" s="44"/>
      <c r="S122" s="149"/>
      <c r="T122" s="44" t="s">
        <v>58</v>
      </c>
      <c r="U122" s="44" t="s">
        <v>54</v>
      </c>
      <c r="V122" s="44" t="s">
        <v>79</v>
      </c>
      <c r="W122" s="71" t="s">
        <v>169</v>
      </c>
    </row>
    <row r="123" spans="2:23" x14ac:dyDescent="0.25">
      <c r="B123" s="43"/>
      <c r="C123" s="44"/>
      <c r="D123" s="44" t="s">
        <v>87</v>
      </c>
      <c r="E123" s="45"/>
      <c r="F123" s="45"/>
      <c r="G123" s="45" t="s">
        <v>58</v>
      </c>
      <c r="H123" s="45" t="s">
        <v>58</v>
      </c>
      <c r="I123" s="44"/>
      <c r="J123" s="47" t="s">
        <v>58</v>
      </c>
      <c r="K123" s="44"/>
      <c r="L123" s="44" t="s">
        <v>76</v>
      </c>
      <c r="M123" s="47"/>
      <c r="N123" s="48"/>
      <c r="O123" s="48" t="s">
        <v>168</v>
      </c>
      <c r="P123" s="48" t="s">
        <v>78</v>
      </c>
      <c r="Q123" s="44"/>
      <c r="R123" s="44"/>
      <c r="S123" s="149"/>
      <c r="T123" s="44" t="s">
        <v>58</v>
      </c>
      <c r="U123" s="44" t="s">
        <v>54</v>
      </c>
      <c r="V123" s="44" t="s">
        <v>79</v>
      </c>
      <c r="W123" s="49" t="s">
        <v>58</v>
      </c>
    </row>
    <row r="124" spans="2:23" ht="37.5" x14ac:dyDescent="0.25">
      <c r="B124" s="43"/>
      <c r="C124" s="44"/>
      <c r="D124" s="44" t="s">
        <v>88</v>
      </c>
      <c r="E124" s="45"/>
      <c r="F124" s="45"/>
      <c r="G124" s="45" t="s">
        <v>45</v>
      </c>
      <c r="H124" s="45" t="s">
        <v>58</v>
      </c>
      <c r="I124" s="44"/>
      <c r="J124" s="47" t="s">
        <v>58</v>
      </c>
      <c r="K124" s="44"/>
      <c r="L124" s="44" t="s">
        <v>76</v>
      </c>
      <c r="M124" s="47"/>
      <c r="N124" s="48"/>
      <c r="O124" s="48" t="s">
        <v>170</v>
      </c>
      <c r="P124" s="48" t="s">
        <v>78</v>
      </c>
      <c r="Q124" s="44"/>
      <c r="R124" s="44"/>
      <c r="S124" s="149"/>
      <c r="T124" s="44" t="s">
        <v>58</v>
      </c>
      <c r="U124" s="44" t="s">
        <v>54</v>
      </c>
      <c r="V124" s="44" t="s">
        <v>91</v>
      </c>
      <c r="W124" s="71" t="s">
        <v>171</v>
      </c>
    </row>
    <row r="125" spans="2:23" x14ac:dyDescent="0.25">
      <c r="B125" s="43"/>
      <c r="C125" s="44"/>
      <c r="D125" s="44" t="s">
        <v>93</v>
      </c>
      <c r="E125" s="45"/>
      <c r="F125" s="45"/>
      <c r="G125" s="45">
        <v>43831</v>
      </c>
      <c r="H125" s="45" t="s">
        <v>58</v>
      </c>
      <c r="I125" s="44"/>
      <c r="J125" s="47" t="s">
        <v>58</v>
      </c>
      <c r="K125" s="44"/>
      <c r="L125" s="44" t="s">
        <v>76</v>
      </c>
      <c r="M125" s="47"/>
      <c r="N125" s="48"/>
      <c r="O125" s="48" t="s">
        <v>172</v>
      </c>
      <c r="P125" s="48" t="s">
        <v>78</v>
      </c>
      <c r="Q125" s="44"/>
      <c r="R125" s="44"/>
      <c r="S125" s="149"/>
      <c r="T125" s="44" t="s">
        <v>58</v>
      </c>
      <c r="U125" s="44" t="s">
        <v>54</v>
      </c>
      <c r="V125" s="44" t="s">
        <v>91</v>
      </c>
      <c r="W125" s="49"/>
    </row>
    <row r="126" spans="2:23" x14ac:dyDescent="0.25">
      <c r="B126" s="43"/>
      <c r="C126" s="44"/>
      <c r="D126" s="44" t="s">
        <v>95</v>
      </c>
      <c r="E126" s="45"/>
      <c r="F126" s="45"/>
      <c r="G126" s="45" t="s">
        <v>45</v>
      </c>
      <c r="H126" s="45" t="s">
        <v>58</v>
      </c>
      <c r="I126" s="44"/>
      <c r="J126" s="47" t="s">
        <v>58</v>
      </c>
      <c r="K126" s="44"/>
      <c r="L126" s="44" t="s">
        <v>76</v>
      </c>
      <c r="M126" s="47"/>
      <c r="N126" s="48"/>
      <c r="O126" s="48" t="s">
        <v>173</v>
      </c>
      <c r="P126" s="48" t="s">
        <v>78</v>
      </c>
      <c r="Q126" s="44"/>
      <c r="R126" s="44"/>
      <c r="S126" s="149"/>
      <c r="T126" s="44" t="s">
        <v>58</v>
      </c>
      <c r="U126" s="44" t="s">
        <v>54</v>
      </c>
      <c r="V126" s="44" t="s">
        <v>91</v>
      </c>
      <c r="W126" s="49" t="s">
        <v>174</v>
      </c>
    </row>
    <row r="127" spans="2:23" ht="15" customHeight="1" x14ac:dyDescent="0.25">
      <c r="B127" s="43"/>
      <c r="C127" s="44"/>
      <c r="D127" s="44" t="s">
        <v>97</v>
      </c>
      <c r="E127" s="45"/>
      <c r="F127" s="45"/>
      <c r="G127" s="45">
        <v>43831</v>
      </c>
      <c r="H127" s="45" t="s">
        <v>58</v>
      </c>
      <c r="I127" s="44"/>
      <c r="J127" s="47" t="s">
        <v>58</v>
      </c>
      <c r="K127" s="44"/>
      <c r="L127" s="44" t="s">
        <v>76</v>
      </c>
      <c r="M127" s="47"/>
      <c r="N127" s="48"/>
      <c r="O127" s="48" t="s">
        <v>175</v>
      </c>
      <c r="P127" s="48" t="s">
        <v>78</v>
      </c>
      <c r="Q127" s="44"/>
      <c r="R127" s="44"/>
      <c r="S127" s="149"/>
      <c r="T127" s="44" t="s">
        <v>58</v>
      </c>
      <c r="U127" s="44" t="s">
        <v>54</v>
      </c>
      <c r="V127" s="44" t="s">
        <v>91</v>
      </c>
      <c r="W127" s="49"/>
    </row>
    <row r="128" spans="2:23" x14ac:dyDescent="0.25">
      <c r="B128" s="43"/>
      <c r="C128" s="44"/>
      <c r="D128" s="44" t="s">
        <v>99</v>
      </c>
      <c r="E128" s="45"/>
      <c r="F128" s="45"/>
      <c r="G128" s="45" t="s">
        <v>58</v>
      </c>
      <c r="H128" s="45" t="s">
        <v>58</v>
      </c>
      <c r="I128" s="44"/>
      <c r="J128" s="47" t="s">
        <v>58</v>
      </c>
      <c r="K128" s="44"/>
      <c r="L128" s="44" t="s">
        <v>76</v>
      </c>
      <c r="M128" s="47"/>
      <c r="N128" s="48"/>
      <c r="O128" s="48" t="s">
        <v>176</v>
      </c>
      <c r="P128" s="48" t="s">
        <v>78</v>
      </c>
      <c r="Q128" s="44"/>
      <c r="R128" s="44"/>
      <c r="S128" s="149"/>
      <c r="T128" s="44" t="s">
        <v>58</v>
      </c>
      <c r="U128" s="44" t="s">
        <v>54</v>
      </c>
      <c r="V128" s="44" t="s">
        <v>91</v>
      </c>
      <c r="W128" s="49"/>
    </row>
    <row r="129" spans="2:23" ht="12.75" customHeight="1" thickBot="1" x14ac:dyDescent="0.3">
      <c r="B129" s="50"/>
      <c r="C129" s="51"/>
      <c r="D129" s="51" t="s">
        <v>100</v>
      </c>
      <c r="E129" s="52"/>
      <c r="F129" s="52"/>
      <c r="G129" s="52" t="s">
        <v>58</v>
      </c>
      <c r="H129" s="52" t="s">
        <v>58</v>
      </c>
      <c r="I129" s="51"/>
      <c r="J129" s="53" t="s">
        <v>58</v>
      </c>
      <c r="K129" s="51"/>
      <c r="L129" s="51" t="s">
        <v>76</v>
      </c>
      <c r="M129" s="53"/>
      <c r="N129" s="54"/>
      <c r="O129" s="54" t="s">
        <v>176</v>
      </c>
      <c r="P129" s="54" t="s">
        <v>78</v>
      </c>
      <c r="Q129" s="51"/>
      <c r="R129" s="51"/>
      <c r="S129" s="150"/>
      <c r="T129" s="51" t="s">
        <v>58</v>
      </c>
      <c r="U129" s="51" t="s">
        <v>54</v>
      </c>
      <c r="V129" s="51" t="s">
        <v>91</v>
      </c>
      <c r="W129" s="55"/>
    </row>
    <row r="130" spans="2:23" x14ac:dyDescent="0.25">
      <c r="B130" s="31" t="s">
        <v>43</v>
      </c>
      <c r="C130" s="74" t="s">
        <v>185</v>
      </c>
      <c r="D130" s="32" t="s">
        <v>44</v>
      </c>
      <c r="E130" s="33">
        <v>43881</v>
      </c>
      <c r="F130" s="33">
        <v>45646</v>
      </c>
      <c r="G130" s="33" t="s">
        <v>180</v>
      </c>
      <c r="H130" s="33">
        <v>46022</v>
      </c>
      <c r="I130" s="32" t="s">
        <v>46</v>
      </c>
      <c r="J130" s="56">
        <v>12000</v>
      </c>
      <c r="K130" s="32" t="s">
        <v>48</v>
      </c>
      <c r="L130" s="32" t="s">
        <v>49</v>
      </c>
      <c r="M130" s="34">
        <f>345.25/365</f>
        <v>0.94589041095890414</v>
      </c>
      <c r="N130" s="35" t="s">
        <v>50</v>
      </c>
      <c r="O130" s="57"/>
      <c r="P130" s="35"/>
      <c r="Q130" s="32" t="s">
        <v>181</v>
      </c>
      <c r="R130" s="151" t="s">
        <v>266</v>
      </c>
      <c r="S130" s="32"/>
      <c r="T130" s="32" t="s">
        <v>53</v>
      </c>
      <c r="U130" s="32" t="s">
        <v>54</v>
      </c>
      <c r="V130" s="32" t="s">
        <v>55</v>
      </c>
      <c r="W130" s="36" t="s">
        <v>182</v>
      </c>
    </row>
    <row r="131" spans="2:23" x14ac:dyDescent="0.25">
      <c r="B131" s="20"/>
      <c r="C131" s="15"/>
      <c r="D131" s="15" t="s">
        <v>60</v>
      </c>
      <c r="E131" s="37"/>
      <c r="F131" s="37"/>
      <c r="G131" s="37" t="s">
        <v>58</v>
      </c>
      <c r="H131" s="37" t="s">
        <v>58</v>
      </c>
      <c r="I131" s="15"/>
      <c r="J131" s="16">
        <v>12000</v>
      </c>
      <c r="K131" s="15" t="s">
        <v>48</v>
      </c>
      <c r="L131" s="15" t="s">
        <v>49</v>
      </c>
      <c r="M131" s="16">
        <v>0</v>
      </c>
      <c r="N131" s="39" t="s">
        <v>50</v>
      </c>
      <c r="O131" s="19"/>
      <c r="P131" s="39"/>
      <c r="Q131" s="15"/>
      <c r="R131" s="152"/>
      <c r="S131" s="15"/>
      <c r="T131" s="15" t="s">
        <v>58</v>
      </c>
      <c r="U131" s="15" t="s">
        <v>54</v>
      </c>
      <c r="V131" s="15" t="s">
        <v>55</v>
      </c>
      <c r="W131" s="40" t="s">
        <v>58</v>
      </c>
    </row>
    <row r="132" spans="2:23" x14ac:dyDescent="0.25">
      <c r="B132" s="20"/>
      <c r="C132" s="15"/>
      <c r="D132" s="15" t="s">
        <v>61</v>
      </c>
      <c r="E132" s="37"/>
      <c r="F132" s="37"/>
      <c r="G132" s="37" t="s">
        <v>58</v>
      </c>
      <c r="H132" s="37" t="s">
        <v>58</v>
      </c>
      <c r="I132" s="15"/>
      <c r="J132" s="16">
        <v>3000</v>
      </c>
      <c r="K132" s="15" t="s">
        <v>48</v>
      </c>
      <c r="L132" s="15" t="s">
        <v>49</v>
      </c>
      <c r="M132" s="16">
        <v>0</v>
      </c>
      <c r="N132" s="39" t="s">
        <v>50</v>
      </c>
      <c r="O132" s="19"/>
      <c r="P132" s="39"/>
      <c r="Q132" s="15"/>
      <c r="R132" s="152"/>
      <c r="S132" s="15"/>
      <c r="T132" s="15" t="s">
        <v>58</v>
      </c>
      <c r="U132" s="15" t="s">
        <v>54</v>
      </c>
      <c r="V132" s="15" t="s">
        <v>55</v>
      </c>
      <c r="W132" s="40" t="s">
        <v>58</v>
      </c>
    </row>
    <row r="133" spans="2:23" ht="12.75" customHeight="1" x14ac:dyDescent="0.25">
      <c r="B133" s="20"/>
      <c r="C133" s="15"/>
      <c r="D133" s="15" t="s">
        <v>63</v>
      </c>
      <c r="E133" s="37"/>
      <c r="F133" s="37"/>
      <c r="G133" s="37" t="s">
        <v>58</v>
      </c>
      <c r="H133" s="37" t="s">
        <v>58</v>
      </c>
      <c r="I133" s="15"/>
      <c r="J133" s="16">
        <f>J132</f>
        <v>3000</v>
      </c>
      <c r="K133" s="15" t="s">
        <v>48</v>
      </c>
      <c r="L133" s="15" t="s">
        <v>49</v>
      </c>
      <c r="M133" s="16">
        <v>0</v>
      </c>
      <c r="N133" s="39" t="s">
        <v>50</v>
      </c>
      <c r="O133" s="19"/>
      <c r="P133" s="39"/>
      <c r="Q133" s="15"/>
      <c r="R133" s="152"/>
      <c r="S133" s="15"/>
      <c r="T133" s="15" t="s">
        <v>58</v>
      </c>
      <c r="U133" s="15" t="s">
        <v>54</v>
      </c>
      <c r="V133" s="15" t="s">
        <v>55</v>
      </c>
      <c r="W133" s="40" t="s">
        <v>58</v>
      </c>
    </row>
    <row r="134" spans="2:23" x14ac:dyDescent="0.25">
      <c r="B134" s="20"/>
      <c r="C134" s="15"/>
      <c r="D134" s="15" t="s">
        <v>71</v>
      </c>
      <c r="E134" s="37"/>
      <c r="F134" s="37"/>
      <c r="G134" s="37" t="s">
        <v>58</v>
      </c>
      <c r="H134" s="37" t="s">
        <v>58</v>
      </c>
      <c r="I134" s="15"/>
      <c r="J134" s="16">
        <v>720000</v>
      </c>
      <c r="K134" s="15" t="s">
        <v>73</v>
      </c>
      <c r="L134" s="15" t="s">
        <v>49</v>
      </c>
      <c r="M134" s="16">
        <v>0</v>
      </c>
      <c r="N134" s="39" t="s">
        <v>50</v>
      </c>
      <c r="O134" s="19"/>
      <c r="P134" s="39"/>
      <c r="Q134" s="15"/>
      <c r="R134" s="152"/>
      <c r="S134" s="63"/>
      <c r="T134" s="15" t="s">
        <v>58</v>
      </c>
      <c r="U134" s="15" t="s">
        <v>54</v>
      </c>
      <c r="V134" s="15" t="s">
        <v>55</v>
      </c>
      <c r="W134" s="40" t="s">
        <v>58</v>
      </c>
    </row>
    <row r="135" spans="2:23" x14ac:dyDescent="0.25">
      <c r="B135" s="20"/>
      <c r="C135" s="15"/>
      <c r="D135" s="15" t="s">
        <v>110</v>
      </c>
      <c r="E135" s="37"/>
      <c r="F135" s="37"/>
      <c r="G135" s="37">
        <v>43922</v>
      </c>
      <c r="H135" s="37" t="s">
        <v>58</v>
      </c>
      <c r="I135" s="15"/>
      <c r="J135" s="16">
        <v>0</v>
      </c>
      <c r="K135" s="15" t="s">
        <v>48</v>
      </c>
      <c r="L135" s="15" t="s">
        <v>49</v>
      </c>
      <c r="M135" s="17">
        <f>25.94/365</f>
        <v>7.1068493150684933E-2</v>
      </c>
      <c r="N135" s="39" t="s">
        <v>50</v>
      </c>
      <c r="O135" s="19"/>
      <c r="P135" s="39"/>
      <c r="Q135" s="15" t="s">
        <v>183</v>
      </c>
      <c r="R135" s="152"/>
      <c r="S135" s="63"/>
      <c r="T135" s="15" t="s">
        <v>58</v>
      </c>
      <c r="U135" s="15" t="s">
        <v>54</v>
      </c>
      <c r="V135" s="15" t="s">
        <v>55</v>
      </c>
      <c r="W135" s="40"/>
    </row>
    <row r="136" spans="2:23" x14ac:dyDescent="0.25">
      <c r="B136" s="20"/>
      <c r="C136" s="15"/>
      <c r="D136" s="15" t="s">
        <v>44</v>
      </c>
      <c r="E136" s="37"/>
      <c r="F136" s="37"/>
      <c r="G136" s="37">
        <v>46023</v>
      </c>
      <c r="H136" s="37">
        <v>47118</v>
      </c>
      <c r="I136" s="15"/>
      <c r="J136" s="16">
        <v>9000</v>
      </c>
      <c r="K136" s="15" t="s">
        <v>48</v>
      </c>
      <c r="L136" s="15" t="s">
        <v>49</v>
      </c>
      <c r="M136" s="17">
        <f>345.25/365</f>
        <v>0.94589041095890414</v>
      </c>
      <c r="N136" s="39" t="s">
        <v>50</v>
      </c>
      <c r="O136" s="19"/>
      <c r="P136" s="39"/>
      <c r="Q136" s="15" t="s">
        <v>181</v>
      </c>
      <c r="R136" s="154" t="s">
        <v>266</v>
      </c>
      <c r="S136" s="63"/>
      <c r="T136" s="15" t="s">
        <v>58</v>
      </c>
      <c r="U136" s="15" t="s">
        <v>54</v>
      </c>
      <c r="V136" s="15" t="s">
        <v>55</v>
      </c>
      <c r="W136" s="40"/>
    </row>
    <row r="137" spans="2:23" x14ac:dyDescent="0.25">
      <c r="B137" s="20"/>
      <c r="C137" s="15"/>
      <c r="D137" s="15" t="s">
        <v>60</v>
      </c>
      <c r="E137" s="37"/>
      <c r="F137" s="37"/>
      <c r="G137" s="37" t="s">
        <v>58</v>
      </c>
      <c r="H137" s="37" t="s">
        <v>58</v>
      </c>
      <c r="I137" s="15"/>
      <c r="J137" s="16">
        <v>9000</v>
      </c>
      <c r="K137" s="15" t="s">
        <v>48</v>
      </c>
      <c r="L137" s="15" t="s">
        <v>49</v>
      </c>
      <c r="M137" s="16">
        <v>0</v>
      </c>
      <c r="N137" s="39" t="s">
        <v>50</v>
      </c>
      <c r="O137" s="19"/>
      <c r="P137" s="39"/>
      <c r="Q137" s="15"/>
      <c r="R137" s="152"/>
      <c r="S137" s="63"/>
      <c r="T137" s="15" t="s">
        <v>58</v>
      </c>
      <c r="U137" s="15" t="s">
        <v>54</v>
      </c>
      <c r="V137" s="15" t="s">
        <v>55</v>
      </c>
      <c r="W137" s="40"/>
    </row>
    <row r="138" spans="2:23" x14ac:dyDescent="0.25">
      <c r="B138" s="20"/>
      <c r="C138" s="15"/>
      <c r="D138" s="15" t="s">
        <v>61</v>
      </c>
      <c r="E138" s="37"/>
      <c r="F138" s="37"/>
      <c r="G138" s="37" t="s">
        <v>58</v>
      </c>
      <c r="H138" s="37" t="s">
        <v>58</v>
      </c>
      <c r="I138" s="15"/>
      <c r="J138" s="16">
        <v>2250</v>
      </c>
      <c r="K138" s="15" t="s">
        <v>48</v>
      </c>
      <c r="L138" s="15" t="s">
        <v>49</v>
      </c>
      <c r="M138" s="16">
        <v>0</v>
      </c>
      <c r="N138" s="39" t="s">
        <v>50</v>
      </c>
      <c r="O138" s="19"/>
      <c r="P138" s="39"/>
      <c r="Q138" s="15"/>
      <c r="R138" s="152"/>
      <c r="S138" s="63"/>
      <c r="T138" s="15" t="s">
        <v>58</v>
      </c>
      <c r="U138" s="15" t="s">
        <v>54</v>
      </c>
      <c r="V138" s="15" t="s">
        <v>55</v>
      </c>
      <c r="W138" s="40"/>
    </row>
    <row r="139" spans="2:23" x14ac:dyDescent="0.25">
      <c r="B139" s="20"/>
      <c r="C139" s="15"/>
      <c r="D139" s="15" t="s">
        <v>63</v>
      </c>
      <c r="E139" s="37"/>
      <c r="F139" s="37"/>
      <c r="G139" s="37" t="s">
        <v>58</v>
      </c>
      <c r="H139" s="37" t="s">
        <v>58</v>
      </c>
      <c r="I139" s="15"/>
      <c r="J139" s="16">
        <v>2250</v>
      </c>
      <c r="K139" s="15" t="s">
        <v>48</v>
      </c>
      <c r="L139" s="15" t="s">
        <v>49</v>
      </c>
      <c r="M139" s="16">
        <v>0</v>
      </c>
      <c r="N139" s="39" t="s">
        <v>50</v>
      </c>
      <c r="O139" s="19"/>
      <c r="P139" s="39"/>
      <c r="Q139" s="15"/>
      <c r="R139" s="152"/>
      <c r="S139" s="63"/>
      <c r="T139" s="15" t="s">
        <v>58</v>
      </c>
      <c r="U139" s="15" t="s">
        <v>54</v>
      </c>
      <c r="V139" s="15" t="s">
        <v>55</v>
      </c>
      <c r="W139" s="40"/>
    </row>
    <row r="140" spans="2:23" x14ac:dyDescent="0.25">
      <c r="B140" s="20"/>
      <c r="C140" s="15"/>
      <c r="D140" s="15" t="s">
        <v>71</v>
      </c>
      <c r="E140" s="37"/>
      <c r="F140" s="37"/>
      <c r="G140" s="37" t="s">
        <v>58</v>
      </c>
      <c r="H140" s="37" t="s">
        <v>58</v>
      </c>
      <c r="I140" s="15"/>
      <c r="J140" s="16">
        <v>540000</v>
      </c>
      <c r="K140" s="15" t="s">
        <v>73</v>
      </c>
      <c r="L140" s="15" t="s">
        <v>49</v>
      </c>
      <c r="M140" s="16">
        <v>0</v>
      </c>
      <c r="N140" s="39" t="s">
        <v>50</v>
      </c>
      <c r="O140" s="19"/>
      <c r="P140" s="39"/>
      <c r="Q140" s="15"/>
      <c r="R140" s="152"/>
      <c r="S140" s="63"/>
      <c r="T140" s="15" t="s">
        <v>58</v>
      </c>
      <c r="U140" s="15" t="s">
        <v>54</v>
      </c>
      <c r="V140" s="15" t="s">
        <v>55</v>
      </c>
      <c r="W140" s="40"/>
    </row>
    <row r="141" spans="2:23" x14ac:dyDescent="0.25">
      <c r="B141" s="20"/>
      <c r="C141" s="15"/>
      <c r="D141" s="15" t="s">
        <v>110</v>
      </c>
      <c r="E141" s="37"/>
      <c r="F141" s="37"/>
      <c r="G141" s="37" t="s">
        <v>58</v>
      </c>
      <c r="H141" s="37" t="s">
        <v>58</v>
      </c>
      <c r="I141" s="15"/>
      <c r="J141" s="16">
        <v>0</v>
      </c>
      <c r="K141" s="15" t="s">
        <v>48</v>
      </c>
      <c r="L141" s="15" t="s">
        <v>49</v>
      </c>
      <c r="M141" s="17">
        <f>25.94/365</f>
        <v>7.1068493150684933E-2</v>
      </c>
      <c r="N141" s="39" t="s">
        <v>50</v>
      </c>
      <c r="O141" s="19"/>
      <c r="P141" s="39"/>
      <c r="Q141" s="15" t="s">
        <v>183</v>
      </c>
      <c r="R141" s="153"/>
      <c r="S141" s="63"/>
      <c r="T141" s="15" t="s">
        <v>58</v>
      </c>
      <c r="U141" s="15" t="s">
        <v>54</v>
      </c>
      <c r="V141" s="15" t="s">
        <v>55</v>
      </c>
      <c r="W141" s="40"/>
    </row>
    <row r="142" spans="2:23" x14ac:dyDescent="0.25">
      <c r="B142" s="43"/>
      <c r="C142" s="44"/>
      <c r="D142" s="44" t="s">
        <v>74</v>
      </c>
      <c r="E142" s="45"/>
      <c r="F142" s="45"/>
      <c r="G142" s="45">
        <v>43922</v>
      </c>
      <c r="H142" s="45" t="s">
        <v>58</v>
      </c>
      <c r="I142" s="44"/>
      <c r="J142" s="47" t="s">
        <v>75</v>
      </c>
      <c r="K142" s="44"/>
      <c r="L142" s="44" t="s">
        <v>76</v>
      </c>
      <c r="M142" s="44"/>
      <c r="N142" s="48"/>
      <c r="O142" s="65">
        <v>9.1800000000000007E-2</v>
      </c>
      <c r="P142" s="48" t="s">
        <v>78</v>
      </c>
      <c r="Q142" s="44"/>
      <c r="R142" s="69"/>
      <c r="S142" s="148" t="s">
        <v>159</v>
      </c>
      <c r="T142" s="44" t="s">
        <v>58</v>
      </c>
      <c r="U142" s="44" t="s">
        <v>54</v>
      </c>
      <c r="V142" s="44" t="s">
        <v>79</v>
      </c>
      <c r="W142" s="49" t="s">
        <v>80</v>
      </c>
    </row>
    <row r="143" spans="2:23" x14ac:dyDescent="0.25">
      <c r="B143" s="43"/>
      <c r="C143" s="44"/>
      <c r="D143" s="44" t="s">
        <v>81</v>
      </c>
      <c r="E143" s="45"/>
      <c r="F143" s="45"/>
      <c r="G143" s="45" t="s">
        <v>58</v>
      </c>
      <c r="H143" s="45" t="s">
        <v>58</v>
      </c>
      <c r="I143" s="44"/>
      <c r="J143" s="47" t="s">
        <v>58</v>
      </c>
      <c r="K143" s="44"/>
      <c r="L143" s="44" t="s">
        <v>76</v>
      </c>
      <c r="M143" s="44"/>
      <c r="N143" s="48"/>
      <c r="O143" s="65">
        <v>9.1800000000000007E-2</v>
      </c>
      <c r="P143" s="48" t="s">
        <v>78</v>
      </c>
      <c r="Q143" s="44"/>
      <c r="R143" s="69"/>
      <c r="S143" s="149"/>
      <c r="T143" s="44" t="s">
        <v>58</v>
      </c>
      <c r="U143" s="44" t="s">
        <v>54</v>
      </c>
      <c r="V143" s="44" t="s">
        <v>79</v>
      </c>
      <c r="W143" s="49" t="s">
        <v>58</v>
      </c>
    </row>
    <row r="144" spans="2:23" x14ac:dyDescent="0.25">
      <c r="B144" s="43"/>
      <c r="C144" s="44"/>
      <c r="D144" s="44" t="s">
        <v>82</v>
      </c>
      <c r="E144" s="45"/>
      <c r="F144" s="45"/>
      <c r="G144" s="45" t="s">
        <v>58</v>
      </c>
      <c r="H144" s="45" t="s">
        <v>58</v>
      </c>
      <c r="I144" s="44"/>
      <c r="J144" s="47" t="s">
        <v>58</v>
      </c>
      <c r="K144" s="44"/>
      <c r="L144" s="44" t="s">
        <v>76</v>
      </c>
      <c r="M144" s="44"/>
      <c r="N144" s="48"/>
      <c r="O144" s="65">
        <v>4.5900000000000003E-2</v>
      </c>
      <c r="P144" s="48" t="s">
        <v>78</v>
      </c>
      <c r="Q144" s="44"/>
      <c r="R144" s="69"/>
      <c r="S144" s="149"/>
      <c r="T144" s="44" t="s">
        <v>58</v>
      </c>
      <c r="U144" s="44" t="s">
        <v>54</v>
      </c>
      <c r="V144" s="44" t="s">
        <v>79</v>
      </c>
      <c r="W144" s="49" t="s">
        <v>58</v>
      </c>
    </row>
    <row r="145" spans="2:23" x14ac:dyDescent="0.25">
      <c r="B145" s="43"/>
      <c r="C145" s="44"/>
      <c r="D145" s="44" t="s">
        <v>84</v>
      </c>
      <c r="E145" s="45"/>
      <c r="F145" s="45"/>
      <c r="G145" s="45" t="s">
        <v>58</v>
      </c>
      <c r="H145" s="45" t="s">
        <v>58</v>
      </c>
      <c r="I145" s="44"/>
      <c r="J145" s="47" t="s">
        <v>58</v>
      </c>
      <c r="K145" s="44"/>
      <c r="L145" s="44" t="s">
        <v>76</v>
      </c>
      <c r="M145" s="44"/>
      <c r="N145" s="48"/>
      <c r="O145" s="65">
        <v>9.1800000000000007E-2</v>
      </c>
      <c r="P145" s="48" t="s">
        <v>78</v>
      </c>
      <c r="Q145" s="44"/>
      <c r="R145" s="69"/>
      <c r="S145" s="149"/>
      <c r="T145" s="44" t="s">
        <v>58</v>
      </c>
      <c r="U145" s="44" t="s">
        <v>54</v>
      </c>
      <c r="V145" s="44" t="s">
        <v>79</v>
      </c>
      <c r="W145" s="49" t="s">
        <v>58</v>
      </c>
    </row>
    <row r="146" spans="2:23" x14ac:dyDescent="0.25">
      <c r="B146" s="43"/>
      <c r="C146" s="44"/>
      <c r="D146" s="44" t="s">
        <v>88</v>
      </c>
      <c r="E146" s="45"/>
      <c r="F146" s="45"/>
      <c r="G146" s="45" t="s">
        <v>58</v>
      </c>
      <c r="H146" s="45" t="s">
        <v>58</v>
      </c>
      <c r="I146" s="44"/>
      <c r="J146" s="47" t="s">
        <v>58</v>
      </c>
      <c r="K146" s="44"/>
      <c r="L146" s="44" t="s">
        <v>76</v>
      </c>
      <c r="M146" s="44"/>
      <c r="N146" s="48"/>
      <c r="O146" s="65" t="s">
        <v>170</v>
      </c>
      <c r="P146" s="48" t="s">
        <v>78</v>
      </c>
      <c r="Q146" s="44"/>
      <c r="R146" s="69"/>
      <c r="S146" s="149"/>
      <c r="T146" s="44" t="s">
        <v>58</v>
      </c>
      <c r="U146" s="44" t="s">
        <v>54</v>
      </c>
      <c r="V146" s="44" t="s">
        <v>91</v>
      </c>
      <c r="W146" s="71" t="s">
        <v>184</v>
      </c>
    </row>
    <row r="147" spans="2:23" x14ac:dyDescent="0.25">
      <c r="B147" s="43"/>
      <c r="C147" s="44"/>
      <c r="D147" s="44" t="s">
        <v>93</v>
      </c>
      <c r="E147" s="45"/>
      <c r="F147" s="45"/>
      <c r="G147" s="45" t="s">
        <v>58</v>
      </c>
      <c r="H147" s="45" t="s">
        <v>58</v>
      </c>
      <c r="I147" s="44"/>
      <c r="J147" s="44" t="s">
        <v>58</v>
      </c>
      <c r="K147" s="44"/>
      <c r="L147" s="44" t="s">
        <v>76</v>
      </c>
      <c r="M147" s="44"/>
      <c r="N147" s="48"/>
      <c r="O147" s="65">
        <v>0.94</v>
      </c>
      <c r="P147" s="48" t="s">
        <v>78</v>
      </c>
      <c r="Q147" s="44"/>
      <c r="R147" s="69"/>
      <c r="S147" s="149"/>
      <c r="T147" s="44" t="s">
        <v>58</v>
      </c>
      <c r="U147" s="44" t="s">
        <v>54</v>
      </c>
      <c r="V147" s="44" t="s">
        <v>91</v>
      </c>
      <c r="W147" s="89"/>
    </row>
    <row r="148" spans="2:23" x14ac:dyDescent="0.25">
      <c r="B148" s="43"/>
      <c r="C148" s="44"/>
      <c r="D148" s="44" t="s">
        <v>95</v>
      </c>
      <c r="E148" s="45"/>
      <c r="F148" s="45"/>
      <c r="G148" s="45" t="s">
        <v>58</v>
      </c>
      <c r="H148" s="45" t="s">
        <v>58</v>
      </c>
      <c r="I148" s="44"/>
      <c r="J148" s="44" t="s">
        <v>58</v>
      </c>
      <c r="K148" s="44"/>
      <c r="L148" s="44" t="s">
        <v>76</v>
      </c>
      <c r="M148" s="44"/>
      <c r="N148" s="48"/>
      <c r="O148" s="65">
        <v>1.83</v>
      </c>
      <c r="P148" s="48" t="s">
        <v>78</v>
      </c>
      <c r="Q148" s="44"/>
      <c r="R148" s="69"/>
      <c r="S148" s="149"/>
      <c r="T148" s="44" t="s">
        <v>58</v>
      </c>
      <c r="U148" s="44" t="s">
        <v>54</v>
      </c>
      <c r="V148" s="44" t="s">
        <v>91</v>
      </c>
      <c r="W148" s="89"/>
    </row>
    <row r="149" spans="2:23" ht="12.75" customHeight="1" x14ac:dyDescent="0.25">
      <c r="B149" s="43"/>
      <c r="C149" s="44"/>
      <c r="D149" s="44" t="s">
        <v>97</v>
      </c>
      <c r="E149" s="45"/>
      <c r="F149" s="45"/>
      <c r="G149" s="45" t="s">
        <v>58</v>
      </c>
      <c r="H149" s="45" t="s">
        <v>58</v>
      </c>
      <c r="I149" s="44"/>
      <c r="J149" s="44" t="s">
        <v>58</v>
      </c>
      <c r="K149" s="44"/>
      <c r="L149" s="44" t="s">
        <v>76</v>
      </c>
      <c r="M149" s="44"/>
      <c r="N149" s="48"/>
      <c r="O149" s="65">
        <v>3.74</v>
      </c>
      <c r="P149" s="48" t="s">
        <v>78</v>
      </c>
      <c r="Q149" s="44"/>
      <c r="R149" s="69"/>
      <c r="S149" s="149"/>
      <c r="T149" s="44" t="s">
        <v>58</v>
      </c>
      <c r="U149" s="44" t="s">
        <v>54</v>
      </c>
      <c r="V149" s="44" t="s">
        <v>91</v>
      </c>
      <c r="W149" s="89"/>
    </row>
    <row r="150" spans="2:23" x14ac:dyDescent="0.25">
      <c r="B150" s="43"/>
      <c r="C150" s="44"/>
      <c r="D150" s="44" t="s">
        <v>99</v>
      </c>
      <c r="E150" s="45"/>
      <c r="F150" s="45"/>
      <c r="G150" s="45" t="s">
        <v>58</v>
      </c>
      <c r="H150" s="45" t="s">
        <v>58</v>
      </c>
      <c r="I150" s="44"/>
      <c r="J150" s="44" t="s">
        <v>58</v>
      </c>
      <c r="K150" s="44"/>
      <c r="L150" s="44" t="s">
        <v>76</v>
      </c>
      <c r="M150" s="44"/>
      <c r="N150" s="48"/>
      <c r="O150" s="65">
        <v>10.37</v>
      </c>
      <c r="P150" s="48" t="s">
        <v>78</v>
      </c>
      <c r="Q150" s="44"/>
      <c r="R150" s="69"/>
      <c r="S150" s="149"/>
      <c r="T150" s="44" t="s">
        <v>58</v>
      </c>
      <c r="U150" s="44" t="s">
        <v>54</v>
      </c>
      <c r="V150" s="44" t="s">
        <v>91</v>
      </c>
      <c r="W150" s="89"/>
    </row>
    <row r="151" spans="2:23" ht="13" thickBot="1" x14ac:dyDescent="0.3">
      <c r="B151" s="50"/>
      <c r="C151" s="51"/>
      <c r="D151" s="51" t="s">
        <v>100</v>
      </c>
      <c r="E151" s="52"/>
      <c r="F151" s="52"/>
      <c r="G151" s="52" t="s">
        <v>58</v>
      </c>
      <c r="H151" s="52" t="s">
        <v>58</v>
      </c>
      <c r="I151" s="51"/>
      <c r="J151" s="51" t="s">
        <v>58</v>
      </c>
      <c r="K151" s="51"/>
      <c r="L151" s="51" t="s">
        <v>76</v>
      </c>
      <c r="M151" s="51"/>
      <c r="N151" s="54"/>
      <c r="O151" s="72">
        <v>10.37</v>
      </c>
      <c r="P151" s="54" t="s">
        <v>78</v>
      </c>
      <c r="Q151" s="51"/>
      <c r="R151" s="73"/>
      <c r="S151" s="150"/>
      <c r="T151" s="51" t="s">
        <v>58</v>
      </c>
      <c r="U151" s="51" t="s">
        <v>54</v>
      </c>
      <c r="V151" s="51" t="s">
        <v>91</v>
      </c>
      <c r="W151" s="90"/>
    </row>
    <row r="152" spans="2:23" x14ac:dyDescent="0.25">
      <c r="B152" s="31" t="s">
        <v>43</v>
      </c>
      <c r="C152" s="74" t="s">
        <v>197</v>
      </c>
      <c r="D152" s="32" t="s">
        <v>44</v>
      </c>
      <c r="E152" s="33">
        <v>43034</v>
      </c>
      <c r="F152" s="33">
        <v>45204</v>
      </c>
      <c r="G152" s="33" t="s">
        <v>186</v>
      </c>
      <c r="H152" s="33">
        <v>46387</v>
      </c>
      <c r="I152" s="32" t="s">
        <v>46</v>
      </c>
      <c r="J152" s="56">
        <v>6000</v>
      </c>
      <c r="K152" s="32" t="s">
        <v>48</v>
      </c>
      <c r="L152" s="32" t="s">
        <v>49</v>
      </c>
      <c r="M152" s="34">
        <f>356.93/365</f>
        <v>0.97789041095890417</v>
      </c>
      <c r="N152" s="35" t="s">
        <v>50</v>
      </c>
      <c r="O152" s="91"/>
      <c r="P152" s="35"/>
      <c r="Q152" s="32" t="s">
        <v>187</v>
      </c>
      <c r="R152" s="151" t="s">
        <v>267</v>
      </c>
      <c r="S152" s="32"/>
      <c r="T152" s="32" t="s">
        <v>53</v>
      </c>
      <c r="U152" s="32" t="s">
        <v>157</v>
      </c>
      <c r="V152" s="32" t="s">
        <v>55</v>
      </c>
      <c r="W152" s="36" t="s">
        <v>189</v>
      </c>
    </row>
    <row r="153" spans="2:23" x14ac:dyDescent="0.25">
      <c r="B153" s="20"/>
      <c r="C153" s="15"/>
      <c r="D153" s="15" t="s">
        <v>60</v>
      </c>
      <c r="E153" s="37"/>
      <c r="F153" s="37"/>
      <c r="G153" s="37" t="s">
        <v>58</v>
      </c>
      <c r="H153" s="37"/>
      <c r="I153" s="15"/>
      <c r="J153" s="16">
        <v>6000</v>
      </c>
      <c r="K153" s="15" t="s">
        <v>48</v>
      </c>
      <c r="L153" s="15" t="s">
        <v>49</v>
      </c>
      <c r="M153" s="16">
        <v>0</v>
      </c>
      <c r="N153" s="39" t="s">
        <v>50</v>
      </c>
      <c r="O153" s="92"/>
      <c r="P153" s="39"/>
      <c r="Q153" s="15"/>
      <c r="R153" s="152"/>
      <c r="S153" s="15"/>
      <c r="T153" s="15" t="s">
        <v>58</v>
      </c>
      <c r="U153" s="15" t="s">
        <v>157</v>
      </c>
      <c r="V153" s="15" t="s">
        <v>55</v>
      </c>
      <c r="W153" s="40" t="s">
        <v>58</v>
      </c>
    </row>
    <row r="154" spans="2:23" x14ac:dyDescent="0.25">
      <c r="B154" s="20"/>
      <c r="C154" s="15"/>
      <c r="D154" s="15" t="s">
        <v>61</v>
      </c>
      <c r="E154" s="37"/>
      <c r="F154" s="37"/>
      <c r="G154" s="37" t="s">
        <v>58</v>
      </c>
      <c r="H154" s="37"/>
      <c r="I154" s="15"/>
      <c r="J154" s="16">
        <v>1500</v>
      </c>
      <c r="K154" s="15" t="s">
        <v>48</v>
      </c>
      <c r="L154" s="15" t="s">
        <v>49</v>
      </c>
      <c r="M154" s="16">
        <v>0</v>
      </c>
      <c r="N154" s="39" t="s">
        <v>50</v>
      </c>
      <c r="O154" s="92"/>
      <c r="P154" s="39"/>
      <c r="Q154" s="15"/>
      <c r="R154" s="152"/>
      <c r="S154" s="15"/>
      <c r="T154" s="15" t="s">
        <v>58</v>
      </c>
      <c r="U154" s="15" t="s">
        <v>157</v>
      </c>
      <c r="V154" s="15" t="s">
        <v>55</v>
      </c>
      <c r="W154" s="40" t="s">
        <v>58</v>
      </c>
    </row>
    <row r="155" spans="2:23" x14ac:dyDescent="0.25">
      <c r="B155" s="20"/>
      <c r="C155" s="15"/>
      <c r="D155" s="15" t="s">
        <v>63</v>
      </c>
      <c r="E155" s="37"/>
      <c r="F155" s="37"/>
      <c r="G155" s="37" t="s">
        <v>58</v>
      </c>
      <c r="H155" s="37"/>
      <c r="I155" s="15"/>
      <c r="J155" s="16">
        <v>1500</v>
      </c>
      <c r="K155" s="15" t="s">
        <v>48</v>
      </c>
      <c r="L155" s="15" t="s">
        <v>49</v>
      </c>
      <c r="M155" s="16">
        <v>0</v>
      </c>
      <c r="N155" s="39" t="s">
        <v>50</v>
      </c>
      <c r="O155" s="92"/>
      <c r="P155" s="39"/>
      <c r="Q155" s="15"/>
      <c r="R155" s="152"/>
      <c r="S155" s="15"/>
      <c r="T155" s="15" t="s">
        <v>58</v>
      </c>
      <c r="U155" s="15" t="s">
        <v>157</v>
      </c>
      <c r="V155" s="15" t="s">
        <v>55</v>
      </c>
      <c r="W155" s="40" t="s">
        <v>58</v>
      </c>
    </row>
    <row r="156" spans="2:23" x14ac:dyDescent="0.25">
      <c r="B156" s="20"/>
      <c r="C156" s="15"/>
      <c r="D156" s="15" t="s">
        <v>64</v>
      </c>
      <c r="E156" s="37"/>
      <c r="F156" s="37"/>
      <c r="G156" s="37" t="s">
        <v>58</v>
      </c>
      <c r="H156" s="37"/>
      <c r="I156" s="15"/>
      <c r="J156" s="16">
        <v>1500</v>
      </c>
      <c r="K156" s="15" t="s">
        <v>48</v>
      </c>
      <c r="L156" s="15" t="s">
        <v>49</v>
      </c>
      <c r="M156" s="16">
        <v>0</v>
      </c>
      <c r="N156" s="39" t="s">
        <v>50</v>
      </c>
      <c r="O156" s="92"/>
      <c r="P156" s="39"/>
      <c r="Q156" s="15"/>
      <c r="R156" s="152"/>
      <c r="S156" s="63"/>
      <c r="T156" s="15" t="s">
        <v>58</v>
      </c>
      <c r="U156" s="15" t="s">
        <v>157</v>
      </c>
      <c r="V156" s="15" t="s">
        <v>55</v>
      </c>
      <c r="W156" s="40" t="s">
        <v>58</v>
      </c>
    </row>
    <row r="157" spans="2:23" ht="15" customHeight="1" x14ac:dyDescent="0.25">
      <c r="B157" s="20"/>
      <c r="C157" s="15"/>
      <c r="D157" s="15" t="s">
        <v>71</v>
      </c>
      <c r="E157" s="37"/>
      <c r="F157" s="37"/>
      <c r="G157" s="37" t="s">
        <v>190</v>
      </c>
      <c r="H157" s="37"/>
      <c r="I157" s="15"/>
      <c r="J157" s="16">
        <v>240000</v>
      </c>
      <c r="K157" s="15" t="s">
        <v>73</v>
      </c>
      <c r="L157" s="15" t="s">
        <v>49</v>
      </c>
      <c r="M157" s="16">
        <v>0</v>
      </c>
      <c r="N157" s="39" t="s">
        <v>50</v>
      </c>
      <c r="O157" s="92"/>
      <c r="P157" s="39"/>
      <c r="Q157" s="15"/>
      <c r="R157" s="152"/>
      <c r="S157" s="63"/>
      <c r="T157" s="15" t="s">
        <v>58</v>
      </c>
      <c r="U157" s="15" t="s">
        <v>157</v>
      </c>
      <c r="V157" s="15" t="s">
        <v>55</v>
      </c>
      <c r="W157" s="42" t="s">
        <v>191</v>
      </c>
    </row>
    <row r="158" spans="2:23" x14ac:dyDescent="0.25">
      <c r="B158" s="20"/>
      <c r="C158" s="15"/>
      <c r="D158" s="15" t="s">
        <v>110</v>
      </c>
      <c r="E158" s="37"/>
      <c r="F158" s="37"/>
      <c r="G158" s="37">
        <v>43040</v>
      </c>
      <c r="H158" s="37"/>
      <c r="I158" s="15"/>
      <c r="J158" s="16">
        <v>0</v>
      </c>
      <c r="K158" s="15" t="s">
        <v>48</v>
      </c>
      <c r="L158" s="15" t="s">
        <v>49</v>
      </c>
      <c r="M158" s="17">
        <v>0.68</v>
      </c>
      <c r="N158" s="39" t="s">
        <v>50</v>
      </c>
      <c r="O158" s="92"/>
      <c r="P158" s="39"/>
      <c r="Q158" s="15" t="s">
        <v>111</v>
      </c>
      <c r="R158" s="153"/>
      <c r="S158" s="63"/>
      <c r="T158" s="15" t="s">
        <v>58</v>
      </c>
      <c r="U158" s="15" t="s">
        <v>157</v>
      </c>
      <c r="V158" s="15" t="s">
        <v>55</v>
      </c>
      <c r="W158" s="42"/>
    </row>
    <row r="159" spans="2:23" ht="12.75" customHeight="1" x14ac:dyDescent="0.25">
      <c r="B159" s="43"/>
      <c r="C159" s="44"/>
      <c r="D159" s="44" t="s">
        <v>74</v>
      </c>
      <c r="E159" s="45"/>
      <c r="F159" s="45"/>
      <c r="G159" s="45" t="s">
        <v>58</v>
      </c>
      <c r="H159" s="45"/>
      <c r="I159" s="44"/>
      <c r="J159" s="47" t="s">
        <v>75</v>
      </c>
      <c r="K159" s="44"/>
      <c r="L159" s="44" t="s">
        <v>76</v>
      </c>
      <c r="M159" s="44"/>
      <c r="N159" s="48"/>
      <c r="O159" s="65">
        <v>7.9000000000000001E-2</v>
      </c>
      <c r="P159" s="48" t="s">
        <v>78</v>
      </c>
      <c r="Q159" s="44"/>
      <c r="R159" s="69"/>
      <c r="S159" s="148" t="s">
        <v>192</v>
      </c>
      <c r="T159" s="44" t="s">
        <v>58</v>
      </c>
      <c r="U159" s="44" t="s">
        <v>157</v>
      </c>
      <c r="V159" s="44" t="s">
        <v>79</v>
      </c>
      <c r="W159" s="49" t="s">
        <v>80</v>
      </c>
    </row>
    <row r="160" spans="2:23" x14ac:dyDescent="0.25">
      <c r="B160" s="43"/>
      <c r="C160" s="44"/>
      <c r="D160" s="44" t="s">
        <v>81</v>
      </c>
      <c r="E160" s="45"/>
      <c r="F160" s="45"/>
      <c r="G160" s="45" t="s">
        <v>58</v>
      </c>
      <c r="H160" s="45"/>
      <c r="I160" s="44"/>
      <c r="J160" s="47" t="s">
        <v>58</v>
      </c>
      <c r="K160" s="44"/>
      <c r="L160" s="44" t="s">
        <v>76</v>
      </c>
      <c r="M160" s="44"/>
      <c r="N160" s="48"/>
      <c r="O160" s="65">
        <v>7.9000000000000001E-2</v>
      </c>
      <c r="P160" s="48" t="s">
        <v>78</v>
      </c>
      <c r="Q160" s="44"/>
      <c r="R160" s="69"/>
      <c r="S160" s="149"/>
      <c r="T160" s="44" t="s">
        <v>58</v>
      </c>
      <c r="U160" s="44" t="s">
        <v>157</v>
      </c>
      <c r="V160" s="44" t="s">
        <v>79</v>
      </c>
      <c r="W160" s="49" t="s">
        <v>58</v>
      </c>
    </row>
    <row r="161" spans="2:23" x14ac:dyDescent="0.25">
      <c r="B161" s="43"/>
      <c r="C161" s="44"/>
      <c r="D161" s="44" t="s">
        <v>82</v>
      </c>
      <c r="E161" s="45"/>
      <c r="F161" s="45"/>
      <c r="G161" s="45" t="s">
        <v>58</v>
      </c>
      <c r="H161" s="45"/>
      <c r="I161" s="44"/>
      <c r="J161" s="47" t="s">
        <v>58</v>
      </c>
      <c r="K161" s="44"/>
      <c r="L161" s="44" t="s">
        <v>76</v>
      </c>
      <c r="M161" s="44"/>
      <c r="N161" s="48"/>
      <c r="O161" s="65">
        <v>3.95E-2</v>
      </c>
      <c r="P161" s="48" t="s">
        <v>78</v>
      </c>
      <c r="Q161" s="44"/>
      <c r="R161" s="69"/>
      <c r="S161" s="149"/>
      <c r="T161" s="44" t="s">
        <v>58</v>
      </c>
      <c r="U161" s="44" t="s">
        <v>157</v>
      </c>
      <c r="V161" s="44" t="s">
        <v>79</v>
      </c>
      <c r="W161" s="49" t="s">
        <v>58</v>
      </c>
    </row>
    <row r="162" spans="2:23" x14ac:dyDescent="0.25">
      <c r="B162" s="43"/>
      <c r="C162" s="44"/>
      <c r="D162" s="44" t="s">
        <v>84</v>
      </c>
      <c r="E162" s="45"/>
      <c r="F162" s="45"/>
      <c r="G162" s="45" t="s">
        <v>58</v>
      </c>
      <c r="H162" s="45"/>
      <c r="I162" s="44"/>
      <c r="J162" s="47" t="s">
        <v>58</v>
      </c>
      <c r="K162" s="44"/>
      <c r="L162" s="44" t="s">
        <v>76</v>
      </c>
      <c r="M162" s="44"/>
      <c r="N162" s="48"/>
      <c r="O162" s="65">
        <v>7.9000000000000001E-2</v>
      </c>
      <c r="P162" s="48" t="s">
        <v>78</v>
      </c>
      <c r="Q162" s="44"/>
      <c r="R162" s="69"/>
      <c r="S162" s="149"/>
      <c r="T162" s="44" t="s">
        <v>58</v>
      </c>
      <c r="U162" s="44" t="s">
        <v>157</v>
      </c>
      <c r="V162" s="44" t="s">
        <v>79</v>
      </c>
      <c r="W162" s="49" t="s">
        <v>58</v>
      </c>
    </row>
    <row r="163" spans="2:23" x14ac:dyDescent="0.25">
      <c r="B163" s="43"/>
      <c r="C163" s="44"/>
      <c r="D163" s="44" t="s">
        <v>85</v>
      </c>
      <c r="E163" s="45"/>
      <c r="F163" s="45"/>
      <c r="G163" s="45" t="s">
        <v>58</v>
      </c>
      <c r="H163" s="45"/>
      <c r="I163" s="44"/>
      <c r="J163" s="47" t="s">
        <v>58</v>
      </c>
      <c r="K163" s="44"/>
      <c r="L163" s="44" t="s">
        <v>76</v>
      </c>
      <c r="M163" s="44"/>
      <c r="N163" s="48"/>
      <c r="O163" s="65">
        <v>1.3599999999999999E-2</v>
      </c>
      <c r="P163" s="48" t="s">
        <v>78</v>
      </c>
      <c r="Q163" s="44"/>
      <c r="R163" s="69"/>
      <c r="S163" s="149"/>
      <c r="T163" s="44" t="s">
        <v>58</v>
      </c>
      <c r="U163" s="44" t="s">
        <v>157</v>
      </c>
      <c r="V163" s="44" t="s">
        <v>79</v>
      </c>
      <c r="W163" s="49" t="s">
        <v>58</v>
      </c>
    </row>
    <row r="164" spans="2:23" ht="12.75" customHeight="1" x14ac:dyDescent="0.25">
      <c r="B164" s="43"/>
      <c r="C164" s="44"/>
      <c r="D164" s="44" t="s">
        <v>87</v>
      </c>
      <c r="E164" s="45"/>
      <c r="F164" s="45"/>
      <c r="G164" s="45" t="s">
        <v>58</v>
      </c>
      <c r="H164" s="45"/>
      <c r="I164" s="44"/>
      <c r="J164" s="47" t="s">
        <v>58</v>
      </c>
      <c r="K164" s="44"/>
      <c r="L164" s="44" t="s">
        <v>76</v>
      </c>
      <c r="M164" s="44"/>
      <c r="N164" s="48"/>
      <c r="O164" s="65">
        <v>1.3599999999999999E-2</v>
      </c>
      <c r="P164" s="48" t="s">
        <v>78</v>
      </c>
      <c r="Q164" s="44"/>
      <c r="R164" s="69"/>
      <c r="S164" s="155"/>
      <c r="T164" s="44" t="s">
        <v>58</v>
      </c>
      <c r="U164" s="44" t="s">
        <v>157</v>
      </c>
      <c r="V164" s="44" t="s">
        <v>79</v>
      </c>
      <c r="W164" s="49" t="s">
        <v>58</v>
      </c>
    </row>
    <row r="165" spans="2:23" x14ac:dyDescent="0.25">
      <c r="B165" s="43"/>
      <c r="C165" s="44"/>
      <c r="D165" s="44" t="s">
        <v>88</v>
      </c>
      <c r="E165" s="45"/>
      <c r="F165" s="45"/>
      <c r="G165" s="45" t="s">
        <v>58</v>
      </c>
      <c r="H165" s="45"/>
      <c r="I165" s="44"/>
      <c r="J165" s="47" t="s">
        <v>58</v>
      </c>
      <c r="K165" s="44"/>
      <c r="L165" s="44" t="s">
        <v>76</v>
      </c>
      <c r="M165" s="44"/>
      <c r="N165" s="48"/>
      <c r="O165" s="65" t="s">
        <v>193</v>
      </c>
      <c r="P165" s="48" t="s">
        <v>78</v>
      </c>
      <c r="Q165" s="44"/>
      <c r="R165" s="69"/>
      <c r="S165" s="148" t="s">
        <v>188</v>
      </c>
      <c r="T165" s="44" t="s">
        <v>58</v>
      </c>
      <c r="U165" s="44" t="s">
        <v>157</v>
      </c>
      <c r="V165" s="44" t="s">
        <v>91</v>
      </c>
      <c r="W165" s="71" t="s">
        <v>194</v>
      </c>
    </row>
    <row r="166" spans="2:23" x14ac:dyDescent="0.25">
      <c r="B166" s="43"/>
      <c r="C166" s="44"/>
      <c r="D166" s="44" t="s">
        <v>93</v>
      </c>
      <c r="E166" s="45"/>
      <c r="F166" s="45"/>
      <c r="G166" s="45" t="s">
        <v>58</v>
      </c>
      <c r="H166" s="45"/>
      <c r="I166" s="44"/>
      <c r="J166" s="44" t="s">
        <v>58</v>
      </c>
      <c r="K166" s="44"/>
      <c r="L166" s="44" t="s">
        <v>76</v>
      </c>
      <c r="M166" s="44"/>
      <c r="N166" s="48"/>
      <c r="O166" s="65">
        <v>0.9</v>
      </c>
      <c r="P166" s="48" t="s">
        <v>78</v>
      </c>
      <c r="Q166" s="44"/>
      <c r="R166" s="69"/>
      <c r="S166" s="149"/>
      <c r="T166" s="44" t="s">
        <v>58</v>
      </c>
      <c r="U166" s="44" t="s">
        <v>157</v>
      </c>
      <c r="V166" s="44" t="s">
        <v>91</v>
      </c>
      <c r="W166" s="49"/>
    </row>
    <row r="167" spans="2:23" x14ac:dyDescent="0.25">
      <c r="B167" s="43"/>
      <c r="C167" s="44"/>
      <c r="D167" s="44" t="s">
        <v>95</v>
      </c>
      <c r="E167" s="45"/>
      <c r="F167" s="45"/>
      <c r="G167" s="45" t="s">
        <v>147</v>
      </c>
      <c r="H167" s="45"/>
      <c r="I167" s="44"/>
      <c r="J167" s="44" t="s">
        <v>58</v>
      </c>
      <c r="K167" s="44"/>
      <c r="L167" s="44" t="s">
        <v>76</v>
      </c>
      <c r="M167" s="44"/>
      <c r="N167" s="48"/>
      <c r="O167" s="65" t="s">
        <v>195</v>
      </c>
      <c r="P167" s="48" t="s">
        <v>78</v>
      </c>
      <c r="Q167" s="44"/>
      <c r="R167" s="69"/>
      <c r="S167" s="155"/>
      <c r="T167" s="44" t="s">
        <v>58</v>
      </c>
      <c r="U167" s="44" t="s">
        <v>157</v>
      </c>
      <c r="V167" s="44" t="s">
        <v>91</v>
      </c>
      <c r="W167" s="71" t="s">
        <v>196</v>
      </c>
    </row>
    <row r="168" spans="2:23" x14ac:dyDescent="0.25">
      <c r="B168" s="43"/>
      <c r="C168" s="44"/>
      <c r="D168" s="44" t="s">
        <v>97</v>
      </c>
      <c r="E168" s="45"/>
      <c r="F168" s="45"/>
      <c r="G168" s="45" t="s">
        <v>58</v>
      </c>
      <c r="H168" s="45"/>
      <c r="I168" s="44"/>
      <c r="J168" s="44" t="s">
        <v>58</v>
      </c>
      <c r="K168" s="44"/>
      <c r="L168" s="44" t="s">
        <v>76</v>
      </c>
      <c r="M168" s="44"/>
      <c r="N168" s="48"/>
      <c r="O168" s="65">
        <v>3.6</v>
      </c>
      <c r="P168" s="48" t="s">
        <v>78</v>
      </c>
      <c r="Q168" s="44"/>
      <c r="R168" s="69"/>
      <c r="S168" s="148" t="s">
        <v>192</v>
      </c>
      <c r="T168" s="44" t="s">
        <v>58</v>
      </c>
      <c r="U168" s="44" t="s">
        <v>157</v>
      </c>
      <c r="V168" s="44" t="s">
        <v>91</v>
      </c>
      <c r="W168" s="49"/>
    </row>
    <row r="169" spans="2:23" x14ac:dyDescent="0.25">
      <c r="B169" s="43"/>
      <c r="C169" s="44"/>
      <c r="D169" s="44" t="s">
        <v>99</v>
      </c>
      <c r="E169" s="45"/>
      <c r="F169" s="45"/>
      <c r="G169" s="45" t="s">
        <v>58</v>
      </c>
      <c r="H169" s="45"/>
      <c r="I169" s="44"/>
      <c r="J169" s="44" t="s">
        <v>58</v>
      </c>
      <c r="K169" s="44"/>
      <c r="L169" s="44" t="s">
        <v>76</v>
      </c>
      <c r="M169" s="44"/>
      <c r="N169" s="48"/>
      <c r="O169" s="65">
        <v>10</v>
      </c>
      <c r="P169" s="48" t="s">
        <v>78</v>
      </c>
      <c r="Q169" s="44"/>
      <c r="R169" s="69"/>
      <c r="S169" s="149"/>
      <c r="T169" s="44" t="s">
        <v>58</v>
      </c>
      <c r="U169" s="44" t="s">
        <v>157</v>
      </c>
      <c r="V169" s="44" t="s">
        <v>91</v>
      </c>
      <c r="W169" s="49"/>
    </row>
    <row r="170" spans="2:23" ht="13" thickBot="1" x14ac:dyDescent="0.3">
      <c r="B170" s="50"/>
      <c r="C170" s="51"/>
      <c r="D170" s="51" t="s">
        <v>100</v>
      </c>
      <c r="E170" s="52"/>
      <c r="F170" s="52"/>
      <c r="G170" s="52" t="s">
        <v>58</v>
      </c>
      <c r="H170" s="52"/>
      <c r="I170" s="51"/>
      <c r="J170" s="51" t="s">
        <v>58</v>
      </c>
      <c r="K170" s="51"/>
      <c r="L170" s="51" t="s">
        <v>76</v>
      </c>
      <c r="M170" s="51"/>
      <c r="N170" s="54"/>
      <c r="O170" s="72">
        <v>10</v>
      </c>
      <c r="P170" s="54" t="s">
        <v>78</v>
      </c>
      <c r="Q170" s="51"/>
      <c r="R170" s="73"/>
      <c r="S170" s="150"/>
      <c r="T170" s="51" t="s">
        <v>58</v>
      </c>
      <c r="U170" s="51" t="s">
        <v>157</v>
      </c>
      <c r="V170" s="51" t="s">
        <v>91</v>
      </c>
      <c r="W170" s="55"/>
    </row>
    <row r="171" spans="2:23" x14ac:dyDescent="0.25">
      <c r="B171" s="31" t="s">
        <v>43</v>
      </c>
      <c r="C171" s="74" t="s">
        <v>212</v>
      </c>
      <c r="D171" s="32" t="s">
        <v>44</v>
      </c>
      <c r="E171" s="33">
        <v>43440</v>
      </c>
      <c r="F171" s="33">
        <v>44900</v>
      </c>
      <c r="G171" s="33">
        <v>43739</v>
      </c>
      <c r="H171" s="33">
        <v>49309</v>
      </c>
      <c r="I171" s="32" t="s">
        <v>46</v>
      </c>
      <c r="J171" s="56">
        <v>75000</v>
      </c>
      <c r="K171" s="32" t="s">
        <v>48</v>
      </c>
      <c r="L171" s="32" t="s">
        <v>49</v>
      </c>
      <c r="M171" s="34">
        <f>268/365</f>
        <v>0.73424657534246573</v>
      </c>
      <c r="N171" s="35" t="s">
        <v>50</v>
      </c>
      <c r="O171" s="35"/>
      <c r="P171" s="35"/>
      <c r="Q171" s="32" t="s">
        <v>198</v>
      </c>
      <c r="R171" s="151" t="s">
        <v>263</v>
      </c>
      <c r="S171" s="32"/>
      <c r="T171" s="32" t="s">
        <v>53</v>
      </c>
      <c r="U171" s="32" t="s">
        <v>54</v>
      </c>
      <c r="V171" s="32" t="s">
        <v>55</v>
      </c>
      <c r="W171" s="36"/>
    </row>
    <row r="172" spans="2:23" x14ac:dyDescent="0.25">
      <c r="B172" s="20"/>
      <c r="C172" s="15"/>
      <c r="D172" s="38" t="s">
        <v>60</v>
      </c>
      <c r="E172" s="37"/>
      <c r="F172" s="37"/>
      <c r="G172" s="37" t="s">
        <v>58</v>
      </c>
      <c r="H172" s="37"/>
      <c r="I172" s="15"/>
      <c r="J172" s="93">
        <v>75000</v>
      </c>
      <c r="K172" s="38" t="s">
        <v>48</v>
      </c>
      <c r="L172" s="38" t="s">
        <v>49</v>
      </c>
      <c r="M172" s="93">
        <v>0</v>
      </c>
      <c r="N172" s="79" t="s">
        <v>50</v>
      </c>
      <c r="O172" s="79"/>
      <c r="P172" s="79"/>
      <c r="Q172" s="38"/>
      <c r="R172" s="152"/>
      <c r="S172" s="38"/>
      <c r="T172" s="15" t="s">
        <v>58</v>
      </c>
      <c r="U172" s="15" t="s">
        <v>54</v>
      </c>
      <c r="V172" s="38" t="s">
        <v>55</v>
      </c>
      <c r="W172" s="42"/>
    </row>
    <row r="173" spans="2:23" x14ac:dyDescent="0.25">
      <c r="B173" s="20"/>
      <c r="C173" s="15"/>
      <c r="D173" s="15" t="s">
        <v>61</v>
      </c>
      <c r="E173" s="37"/>
      <c r="F173" s="37"/>
      <c r="G173" s="37" t="s">
        <v>58</v>
      </c>
      <c r="H173" s="37"/>
      <c r="I173" s="15"/>
      <c r="J173" s="16">
        <v>18750</v>
      </c>
      <c r="K173" s="15" t="s">
        <v>48</v>
      </c>
      <c r="L173" s="15" t="s">
        <v>49</v>
      </c>
      <c r="M173" s="16">
        <v>0</v>
      </c>
      <c r="N173" s="39" t="s">
        <v>50</v>
      </c>
      <c r="O173" s="39"/>
      <c r="P173" s="39"/>
      <c r="Q173" s="15"/>
      <c r="R173" s="152"/>
      <c r="S173" s="15"/>
      <c r="T173" s="15" t="s">
        <v>58</v>
      </c>
      <c r="U173" s="15" t="s">
        <v>54</v>
      </c>
      <c r="V173" s="15" t="s">
        <v>55</v>
      </c>
      <c r="W173" s="40"/>
    </row>
    <row r="174" spans="2:23" x14ac:dyDescent="0.25">
      <c r="B174" s="20"/>
      <c r="C174" s="15"/>
      <c r="D174" s="15" t="s">
        <v>63</v>
      </c>
      <c r="E174" s="37"/>
      <c r="F174" s="37"/>
      <c r="G174" s="37" t="s">
        <v>58</v>
      </c>
      <c r="H174" s="37"/>
      <c r="I174" s="15"/>
      <c r="J174" s="16">
        <v>18750</v>
      </c>
      <c r="K174" s="15" t="s">
        <v>48</v>
      </c>
      <c r="L174" s="15" t="s">
        <v>49</v>
      </c>
      <c r="M174" s="16">
        <v>0</v>
      </c>
      <c r="N174" s="39" t="s">
        <v>50</v>
      </c>
      <c r="O174" s="39"/>
      <c r="P174" s="39"/>
      <c r="Q174" s="15"/>
      <c r="R174" s="152"/>
      <c r="S174" s="15"/>
      <c r="T174" s="15" t="s">
        <v>58</v>
      </c>
      <c r="U174" s="15" t="s">
        <v>54</v>
      </c>
      <c r="V174" s="15" t="s">
        <v>55</v>
      </c>
      <c r="W174" s="40"/>
    </row>
    <row r="175" spans="2:23" x14ac:dyDescent="0.25">
      <c r="B175" s="20"/>
      <c r="C175" s="15"/>
      <c r="D175" s="15" t="s">
        <v>199</v>
      </c>
      <c r="E175" s="37"/>
      <c r="F175" s="37"/>
      <c r="G175" s="37" t="s">
        <v>58</v>
      </c>
      <c r="H175" s="37"/>
      <c r="I175" s="15"/>
      <c r="J175" s="16">
        <v>75000</v>
      </c>
      <c r="K175" s="15" t="s">
        <v>48</v>
      </c>
      <c r="L175" s="15" t="s">
        <v>49</v>
      </c>
      <c r="M175" s="16">
        <v>0</v>
      </c>
      <c r="N175" s="39" t="s">
        <v>50</v>
      </c>
      <c r="O175" s="39"/>
      <c r="P175" s="39"/>
      <c r="Q175" s="15"/>
      <c r="R175" s="152"/>
      <c r="S175" s="63"/>
      <c r="T175" s="15" t="s">
        <v>58</v>
      </c>
      <c r="U175" s="15" t="s">
        <v>54</v>
      </c>
      <c r="V175" s="15" t="s">
        <v>55</v>
      </c>
      <c r="W175" s="40"/>
    </row>
    <row r="176" spans="2:23" ht="15" customHeight="1" x14ac:dyDescent="0.25">
      <c r="B176" s="20"/>
      <c r="C176" s="15"/>
      <c r="D176" s="15" t="s">
        <v>200</v>
      </c>
      <c r="E176" s="37"/>
      <c r="F176" s="37"/>
      <c r="G176" s="37" t="s">
        <v>58</v>
      </c>
      <c r="H176" s="37"/>
      <c r="I176" s="15"/>
      <c r="J176" s="16">
        <v>18750</v>
      </c>
      <c r="K176" s="15" t="s">
        <v>48</v>
      </c>
      <c r="L176" s="15" t="s">
        <v>49</v>
      </c>
      <c r="M176" s="16">
        <v>0</v>
      </c>
      <c r="N176" s="39" t="s">
        <v>50</v>
      </c>
      <c r="O176" s="39"/>
      <c r="P176" s="39"/>
      <c r="Q176" s="15"/>
      <c r="R176" s="152"/>
      <c r="S176" s="63"/>
      <c r="T176" s="15" t="s">
        <v>58</v>
      </c>
      <c r="U176" s="15" t="s">
        <v>54</v>
      </c>
      <c r="V176" s="15" t="s">
        <v>55</v>
      </c>
      <c r="W176" s="40"/>
    </row>
    <row r="177" spans="1:133" x14ac:dyDescent="0.25">
      <c r="B177" s="20"/>
      <c r="C177" s="15"/>
      <c r="D177" s="15" t="s">
        <v>71</v>
      </c>
      <c r="E177" s="37"/>
      <c r="F177" s="37"/>
      <c r="G177" s="37" t="s">
        <v>201</v>
      </c>
      <c r="H177" s="37"/>
      <c r="I177" s="15"/>
      <c r="J177" s="16">
        <v>3000000</v>
      </c>
      <c r="K177" s="15" t="s">
        <v>73</v>
      </c>
      <c r="L177" s="15" t="s">
        <v>49</v>
      </c>
      <c r="M177" s="16">
        <v>0</v>
      </c>
      <c r="N177" s="39" t="s">
        <v>50</v>
      </c>
      <c r="O177" s="39"/>
      <c r="P177" s="39"/>
      <c r="Q177" s="15"/>
      <c r="R177" s="152"/>
      <c r="S177" s="63"/>
      <c r="T177" s="15" t="s">
        <v>58</v>
      </c>
      <c r="U177" s="15" t="s">
        <v>54</v>
      </c>
      <c r="V177" s="15" t="s">
        <v>55</v>
      </c>
      <c r="W177" s="40" t="s">
        <v>202</v>
      </c>
    </row>
    <row r="178" spans="1:133" ht="12.75" customHeight="1" x14ac:dyDescent="0.25">
      <c r="B178" s="20"/>
      <c r="C178" s="15"/>
      <c r="D178" s="15" t="s">
        <v>57</v>
      </c>
      <c r="E178" s="37"/>
      <c r="F178" s="37"/>
      <c r="G178" s="85">
        <v>43739</v>
      </c>
      <c r="H178" s="37"/>
      <c r="I178" s="15"/>
      <c r="J178" s="16">
        <v>37500</v>
      </c>
      <c r="K178" s="15" t="s">
        <v>48</v>
      </c>
      <c r="L178" s="15" t="s">
        <v>49</v>
      </c>
      <c r="M178" s="17">
        <f>24/365</f>
        <v>6.575342465753424E-2</v>
      </c>
      <c r="N178" s="39" t="s">
        <v>50</v>
      </c>
      <c r="O178" s="39"/>
      <c r="P178" s="39"/>
      <c r="Q178" s="15" t="s">
        <v>203</v>
      </c>
      <c r="R178" s="153"/>
      <c r="S178" s="63"/>
      <c r="T178" s="15" t="s">
        <v>58</v>
      </c>
      <c r="U178" s="15" t="s">
        <v>54</v>
      </c>
      <c r="V178" s="15" t="s">
        <v>55</v>
      </c>
      <c r="W178" s="40"/>
    </row>
    <row r="179" spans="1:133" x14ac:dyDescent="0.25">
      <c r="B179" s="43"/>
      <c r="C179" s="44"/>
      <c r="D179" s="44" t="s">
        <v>74</v>
      </c>
      <c r="E179" s="45"/>
      <c r="F179" s="45"/>
      <c r="G179" s="45" t="s">
        <v>58</v>
      </c>
      <c r="H179" s="45"/>
      <c r="I179" s="44"/>
      <c r="J179" s="47" t="s">
        <v>75</v>
      </c>
      <c r="K179" s="44"/>
      <c r="L179" s="44" t="s">
        <v>76</v>
      </c>
      <c r="M179" s="44"/>
      <c r="N179" s="48"/>
      <c r="O179" s="65">
        <v>8.8499999999999995E-2</v>
      </c>
      <c r="P179" s="48" t="s">
        <v>78</v>
      </c>
      <c r="Q179" s="44"/>
      <c r="R179" s="69"/>
      <c r="S179" s="148" t="s">
        <v>142</v>
      </c>
      <c r="T179" s="44" t="s">
        <v>58</v>
      </c>
      <c r="U179" s="44" t="s">
        <v>54</v>
      </c>
      <c r="V179" s="44" t="s">
        <v>79</v>
      </c>
      <c r="W179" s="49" t="s">
        <v>80</v>
      </c>
    </row>
    <row r="180" spans="1:133" x14ac:dyDescent="0.25">
      <c r="B180" s="43"/>
      <c r="C180" s="44"/>
      <c r="D180" s="44" t="s">
        <v>81</v>
      </c>
      <c r="E180" s="45"/>
      <c r="F180" s="45"/>
      <c r="G180" s="45" t="s">
        <v>58</v>
      </c>
      <c r="H180" s="45"/>
      <c r="I180" s="44"/>
      <c r="J180" s="47" t="s">
        <v>58</v>
      </c>
      <c r="K180" s="44"/>
      <c r="L180" s="44" t="s">
        <v>76</v>
      </c>
      <c r="M180" s="44"/>
      <c r="N180" s="48"/>
      <c r="O180" s="65">
        <v>8.8499999999999995E-2</v>
      </c>
      <c r="P180" s="48" t="s">
        <v>78</v>
      </c>
      <c r="Q180" s="44"/>
      <c r="R180" s="69"/>
      <c r="S180" s="149"/>
      <c r="T180" s="44" t="s">
        <v>58</v>
      </c>
      <c r="U180" s="44" t="s">
        <v>54</v>
      </c>
      <c r="V180" s="44" t="s">
        <v>79</v>
      </c>
      <c r="W180" s="49" t="s">
        <v>58</v>
      </c>
    </row>
    <row r="181" spans="1:133" x14ac:dyDescent="0.25">
      <c r="B181" s="43"/>
      <c r="C181" s="44"/>
      <c r="D181" s="44" t="s">
        <v>204</v>
      </c>
      <c r="E181" s="45"/>
      <c r="F181" s="45"/>
      <c r="G181" s="45" t="s">
        <v>58</v>
      </c>
      <c r="H181" s="45"/>
      <c r="I181" s="44"/>
      <c r="J181" s="47" t="s">
        <v>58</v>
      </c>
      <c r="K181" s="44"/>
      <c r="L181" s="44" t="s">
        <v>76</v>
      </c>
      <c r="M181" s="44"/>
      <c r="N181" s="48"/>
      <c r="O181" s="65">
        <v>8.8499999999999995E-2</v>
      </c>
      <c r="P181" s="48" t="s">
        <v>78</v>
      </c>
      <c r="Q181" s="44"/>
      <c r="R181" s="69"/>
      <c r="S181" s="149"/>
      <c r="T181" s="44" t="s">
        <v>58</v>
      </c>
      <c r="U181" s="44" t="s">
        <v>54</v>
      </c>
      <c r="V181" s="44" t="s">
        <v>79</v>
      </c>
      <c r="W181" s="49" t="s">
        <v>58</v>
      </c>
    </row>
    <row r="182" spans="1:133" x14ac:dyDescent="0.25">
      <c r="B182" s="43"/>
      <c r="C182" s="44"/>
      <c r="D182" s="44" t="s">
        <v>82</v>
      </c>
      <c r="E182" s="45"/>
      <c r="F182" s="45"/>
      <c r="G182" s="45" t="s">
        <v>58</v>
      </c>
      <c r="H182" s="45"/>
      <c r="I182" s="44"/>
      <c r="J182" s="47" t="s">
        <v>58</v>
      </c>
      <c r="K182" s="44"/>
      <c r="L182" s="44" t="s">
        <v>76</v>
      </c>
      <c r="M182" s="44"/>
      <c r="N182" s="48"/>
      <c r="O182" s="65">
        <v>4.4200000000000003E-2</v>
      </c>
      <c r="P182" s="48" t="s">
        <v>78</v>
      </c>
      <c r="Q182" s="44"/>
      <c r="R182" s="69"/>
      <c r="S182" s="149"/>
      <c r="T182" s="44" t="s">
        <v>58</v>
      </c>
      <c r="U182" s="44" t="s">
        <v>54</v>
      </c>
      <c r="V182" s="44" t="s">
        <v>79</v>
      </c>
      <c r="W182" s="49" t="s">
        <v>58</v>
      </c>
    </row>
    <row r="183" spans="1:133" s="18" customFormat="1" ht="12.75" customHeight="1" x14ac:dyDescent="0.25">
      <c r="A183" s="2"/>
      <c r="B183" s="43"/>
      <c r="C183" s="44"/>
      <c r="D183" s="44" t="s">
        <v>84</v>
      </c>
      <c r="E183" s="45"/>
      <c r="F183" s="45"/>
      <c r="G183" s="45" t="s">
        <v>58</v>
      </c>
      <c r="H183" s="45"/>
      <c r="I183" s="44"/>
      <c r="J183" s="47" t="s">
        <v>58</v>
      </c>
      <c r="K183" s="44"/>
      <c r="L183" s="44" t="s">
        <v>76</v>
      </c>
      <c r="M183" s="44"/>
      <c r="N183" s="48"/>
      <c r="O183" s="65">
        <v>8.8499999999999995E-2</v>
      </c>
      <c r="P183" s="48" t="s">
        <v>78</v>
      </c>
      <c r="Q183" s="44"/>
      <c r="R183" s="69"/>
      <c r="S183" s="149"/>
      <c r="T183" s="44" t="s">
        <v>58</v>
      </c>
      <c r="U183" s="44" t="s">
        <v>54</v>
      </c>
      <c r="V183" s="44" t="s">
        <v>79</v>
      </c>
      <c r="W183" s="49" t="s">
        <v>58</v>
      </c>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row>
    <row r="184" spans="1:133" s="18" customFormat="1" x14ac:dyDescent="0.25">
      <c r="A184" s="2"/>
      <c r="B184" s="43"/>
      <c r="C184" s="44"/>
      <c r="D184" s="44" t="s">
        <v>205</v>
      </c>
      <c r="E184" s="45"/>
      <c r="F184" s="45"/>
      <c r="G184" s="45" t="s">
        <v>58</v>
      </c>
      <c r="H184" s="45"/>
      <c r="I184" s="44"/>
      <c r="J184" s="47" t="s">
        <v>58</v>
      </c>
      <c r="K184" s="44"/>
      <c r="L184" s="44" t="s">
        <v>76</v>
      </c>
      <c r="M184" s="44"/>
      <c r="N184" s="48"/>
      <c r="O184" s="65">
        <v>4.4200000000000003E-2</v>
      </c>
      <c r="P184" s="48" t="s">
        <v>78</v>
      </c>
      <c r="Q184" s="44"/>
      <c r="R184" s="69"/>
      <c r="S184" s="149"/>
      <c r="T184" s="44" t="s">
        <v>58</v>
      </c>
      <c r="U184" s="44" t="s">
        <v>54</v>
      </c>
      <c r="V184" s="44" t="s">
        <v>79</v>
      </c>
      <c r="W184" s="49" t="s">
        <v>58</v>
      </c>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row>
    <row r="185" spans="1:133" s="18" customFormat="1" x14ac:dyDescent="0.25">
      <c r="A185" s="2"/>
      <c r="B185" s="43"/>
      <c r="C185" s="44"/>
      <c r="D185" s="44" t="s">
        <v>206</v>
      </c>
      <c r="E185" s="45"/>
      <c r="F185" s="45"/>
      <c r="G185" s="45" t="s">
        <v>58</v>
      </c>
      <c r="H185" s="45"/>
      <c r="I185" s="44"/>
      <c r="J185" s="47" t="s">
        <v>58</v>
      </c>
      <c r="K185" s="44"/>
      <c r="L185" s="44" t="s">
        <v>76</v>
      </c>
      <c r="M185" s="44"/>
      <c r="N185" s="48"/>
      <c r="O185" s="65">
        <v>4.4200000000000003E-2</v>
      </c>
      <c r="P185" s="48" t="s">
        <v>78</v>
      </c>
      <c r="Q185" s="44"/>
      <c r="R185" s="69"/>
      <c r="S185" s="149"/>
      <c r="T185" s="44" t="s">
        <v>58</v>
      </c>
      <c r="U185" s="44" t="s">
        <v>54</v>
      </c>
      <c r="V185" s="44" t="s">
        <v>79</v>
      </c>
      <c r="W185" s="49" t="s">
        <v>58</v>
      </c>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row>
    <row r="186" spans="1:133" s="18" customFormat="1" x14ac:dyDescent="0.25">
      <c r="A186" s="2"/>
      <c r="B186" s="43"/>
      <c r="C186" s="44"/>
      <c r="D186" s="44" t="s">
        <v>207</v>
      </c>
      <c r="E186" s="45"/>
      <c r="F186" s="45"/>
      <c r="G186" s="45" t="s">
        <v>58</v>
      </c>
      <c r="H186" s="45"/>
      <c r="I186" s="44"/>
      <c r="J186" s="47" t="s">
        <v>58</v>
      </c>
      <c r="K186" s="44"/>
      <c r="L186" s="44" t="s">
        <v>76</v>
      </c>
      <c r="M186" s="44"/>
      <c r="N186" s="48"/>
      <c r="O186" s="65">
        <v>4.4200000000000003E-2</v>
      </c>
      <c r="P186" s="48" t="s">
        <v>78</v>
      </c>
      <c r="Q186" s="44"/>
      <c r="R186" s="69"/>
      <c r="S186" s="149"/>
      <c r="T186" s="44" t="s">
        <v>58</v>
      </c>
      <c r="U186" s="44" t="s">
        <v>54</v>
      </c>
      <c r="V186" s="44" t="s">
        <v>79</v>
      </c>
      <c r="W186" s="49" t="s">
        <v>58</v>
      </c>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row>
    <row r="187" spans="1:133" s="18" customFormat="1" x14ac:dyDescent="0.25">
      <c r="A187" s="2"/>
      <c r="B187" s="43"/>
      <c r="C187" s="44"/>
      <c r="D187" s="44" t="s">
        <v>208</v>
      </c>
      <c r="E187" s="45"/>
      <c r="F187" s="45"/>
      <c r="G187" s="45" t="s">
        <v>58</v>
      </c>
      <c r="H187" s="45"/>
      <c r="I187" s="44"/>
      <c r="J187" s="47" t="s">
        <v>58</v>
      </c>
      <c r="K187" s="44"/>
      <c r="L187" s="44" t="s">
        <v>76</v>
      </c>
      <c r="M187" s="44"/>
      <c r="N187" s="48"/>
      <c r="O187" s="65">
        <v>4.4200000000000003E-2</v>
      </c>
      <c r="P187" s="48" t="s">
        <v>78</v>
      </c>
      <c r="Q187" s="44"/>
      <c r="R187" s="69"/>
      <c r="S187" s="149"/>
      <c r="T187" s="44" t="s">
        <v>58</v>
      </c>
      <c r="U187" s="44" t="s">
        <v>54</v>
      </c>
      <c r="V187" s="44" t="s">
        <v>79</v>
      </c>
      <c r="W187" s="49" t="s">
        <v>58</v>
      </c>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row>
    <row r="188" spans="1:133" s="18" customFormat="1" x14ac:dyDescent="0.25">
      <c r="A188" s="2"/>
      <c r="B188" s="43"/>
      <c r="C188" s="44"/>
      <c r="D188" s="44" t="s">
        <v>209</v>
      </c>
      <c r="E188" s="45"/>
      <c r="F188" s="45"/>
      <c r="G188" s="45" t="s">
        <v>58</v>
      </c>
      <c r="H188" s="45"/>
      <c r="I188" s="44"/>
      <c r="J188" s="47" t="s">
        <v>58</v>
      </c>
      <c r="K188" s="44"/>
      <c r="L188" s="44" t="s">
        <v>76</v>
      </c>
      <c r="M188" s="44"/>
      <c r="N188" s="48"/>
      <c r="O188" s="65">
        <v>4.4200000000000003E-2</v>
      </c>
      <c r="P188" s="48" t="s">
        <v>78</v>
      </c>
      <c r="Q188" s="44"/>
      <c r="R188" s="69"/>
      <c r="S188" s="149"/>
      <c r="T188" s="44" t="s">
        <v>58</v>
      </c>
      <c r="U188" s="44" t="s">
        <v>54</v>
      </c>
      <c r="V188" s="44" t="s">
        <v>79</v>
      </c>
      <c r="W188" s="49" t="s">
        <v>58</v>
      </c>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row>
    <row r="189" spans="1:133" s="18" customFormat="1" x14ac:dyDescent="0.25">
      <c r="A189" s="2"/>
      <c r="B189" s="43"/>
      <c r="C189" s="44"/>
      <c r="D189" s="44" t="s">
        <v>88</v>
      </c>
      <c r="E189" s="45"/>
      <c r="F189" s="45"/>
      <c r="G189" s="45" t="s">
        <v>201</v>
      </c>
      <c r="H189" s="45"/>
      <c r="I189" s="44"/>
      <c r="J189" s="47" t="s">
        <v>58</v>
      </c>
      <c r="K189" s="44"/>
      <c r="L189" s="44" t="s">
        <v>76</v>
      </c>
      <c r="M189" s="44"/>
      <c r="N189" s="48"/>
      <c r="O189" s="65">
        <v>0.92</v>
      </c>
      <c r="P189" s="48" t="s">
        <v>78</v>
      </c>
      <c r="Q189" s="44"/>
      <c r="R189" s="69"/>
      <c r="S189" s="149"/>
      <c r="T189" s="44" t="s">
        <v>58</v>
      </c>
      <c r="U189" s="44" t="s">
        <v>54</v>
      </c>
      <c r="V189" s="44" t="s">
        <v>91</v>
      </c>
      <c r="W189" s="49" t="s">
        <v>202</v>
      </c>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row>
    <row r="190" spans="1:133" s="18" customFormat="1" x14ac:dyDescent="0.25">
      <c r="A190" s="2"/>
      <c r="B190" s="43"/>
      <c r="C190" s="44"/>
      <c r="D190" s="44" t="s">
        <v>93</v>
      </c>
      <c r="E190" s="45"/>
      <c r="F190" s="45"/>
      <c r="G190" s="46">
        <v>43739</v>
      </c>
      <c r="H190" s="45"/>
      <c r="I190" s="44"/>
      <c r="J190" s="44" t="s">
        <v>58</v>
      </c>
      <c r="K190" s="44"/>
      <c r="L190" s="44" t="s">
        <v>76</v>
      </c>
      <c r="M190" s="44"/>
      <c r="N190" s="48"/>
      <c r="O190" s="65">
        <v>0.92</v>
      </c>
      <c r="P190" s="48" t="s">
        <v>78</v>
      </c>
      <c r="Q190" s="44"/>
      <c r="R190" s="69"/>
      <c r="S190" s="149"/>
      <c r="T190" s="44" t="s">
        <v>58</v>
      </c>
      <c r="U190" s="44" t="s">
        <v>54</v>
      </c>
      <c r="V190" s="44" t="s">
        <v>91</v>
      </c>
      <c r="W190" s="49"/>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row>
    <row r="191" spans="1:133" s="18" customFormat="1" x14ac:dyDescent="0.25">
      <c r="A191" s="2"/>
      <c r="B191" s="43"/>
      <c r="C191" s="44"/>
      <c r="D191" s="44" t="s">
        <v>95</v>
      </c>
      <c r="E191" s="45"/>
      <c r="F191" s="45"/>
      <c r="G191" s="45" t="s">
        <v>58</v>
      </c>
      <c r="H191" s="45"/>
      <c r="I191" s="44"/>
      <c r="J191" s="44" t="s">
        <v>58</v>
      </c>
      <c r="K191" s="44"/>
      <c r="L191" s="44" t="s">
        <v>76</v>
      </c>
      <c r="M191" s="44"/>
      <c r="N191" s="48"/>
      <c r="O191" s="65">
        <v>1.83</v>
      </c>
      <c r="P191" s="48" t="s">
        <v>78</v>
      </c>
      <c r="Q191" s="44"/>
      <c r="R191" s="69"/>
      <c r="S191" s="149"/>
      <c r="T191" s="44" t="s">
        <v>58</v>
      </c>
      <c r="U191" s="44" t="s">
        <v>54</v>
      </c>
      <c r="V191" s="44" t="s">
        <v>91</v>
      </c>
      <c r="W191" s="49"/>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row>
    <row r="192" spans="1:133" s="18" customFormat="1" x14ac:dyDescent="0.25">
      <c r="A192" s="2"/>
      <c r="B192" s="43"/>
      <c r="C192" s="44"/>
      <c r="D192" s="44" t="s">
        <v>210</v>
      </c>
      <c r="E192" s="45"/>
      <c r="F192" s="45"/>
      <c r="G192" s="45" t="s">
        <v>58</v>
      </c>
      <c r="H192" s="45"/>
      <c r="I192" s="44"/>
      <c r="J192" s="44" t="s">
        <v>58</v>
      </c>
      <c r="K192" s="44"/>
      <c r="L192" s="44" t="s">
        <v>76</v>
      </c>
      <c r="M192" s="44"/>
      <c r="N192" s="48"/>
      <c r="O192" s="65">
        <v>0.92</v>
      </c>
      <c r="P192" s="48" t="s">
        <v>78</v>
      </c>
      <c r="Q192" s="44"/>
      <c r="R192" s="69"/>
      <c r="S192" s="149"/>
      <c r="T192" s="44" t="s">
        <v>58</v>
      </c>
      <c r="U192" s="44" t="s">
        <v>54</v>
      </c>
      <c r="V192" s="44" t="s">
        <v>91</v>
      </c>
      <c r="W192" s="49"/>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row>
    <row r="193" spans="1:133" s="18" customFormat="1" x14ac:dyDescent="0.25">
      <c r="A193" s="2"/>
      <c r="B193" s="43"/>
      <c r="C193" s="44"/>
      <c r="D193" s="44" t="s">
        <v>97</v>
      </c>
      <c r="E193" s="45"/>
      <c r="F193" s="45"/>
      <c r="G193" s="45" t="s">
        <v>58</v>
      </c>
      <c r="H193" s="45"/>
      <c r="I193" s="44"/>
      <c r="J193" s="44" t="s">
        <v>58</v>
      </c>
      <c r="K193" s="44"/>
      <c r="L193" s="44" t="s">
        <v>76</v>
      </c>
      <c r="M193" s="44"/>
      <c r="N193" s="48"/>
      <c r="O193" s="65">
        <v>3.67</v>
      </c>
      <c r="P193" s="48" t="s">
        <v>78</v>
      </c>
      <c r="Q193" s="44"/>
      <c r="R193" s="69"/>
      <c r="S193" s="149"/>
      <c r="T193" s="44" t="s">
        <v>58</v>
      </c>
      <c r="U193" s="44" t="s">
        <v>54</v>
      </c>
      <c r="V193" s="44" t="s">
        <v>91</v>
      </c>
      <c r="W193" s="49"/>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row>
    <row r="194" spans="1:133" s="18" customFormat="1" x14ac:dyDescent="0.25">
      <c r="A194" s="2"/>
      <c r="B194" s="43"/>
      <c r="C194" s="44"/>
      <c r="D194" s="44" t="s">
        <v>99</v>
      </c>
      <c r="E194" s="45"/>
      <c r="F194" s="45"/>
      <c r="G194" s="45" t="s">
        <v>58</v>
      </c>
      <c r="H194" s="45"/>
      <c r="I194" s="44"/>
      <c r="J194" s="44" t="s">
        <v>58</v>
      </c>
      <c r="K194" s="44"/>
      <c r="L194" s="44" t="s">
        <v>76</v>
      </c>
      <c r="M194" s="44"/>
      <c r="N194" s="48"/>
      <c r="O194" s="65">
        <v>10.18</v>
      </c>
      <c r="P194" s="48" t="s">
        <v>78</v>
      </c>
      <c r="Q194" s="44"/>
      <c r="R194" s="69"/>
      <c r="S194" s="149"/>
      <c r="T194" s="44" t="s">
        <v>58</v>
      </c>
      <c r="U194" s="44" t="s">
        <v>54</v>
      </c>
      <c r="V194" s="44" t="s">
        <v>91</v>
      </c>
      <c r="W194" s="49"/>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row>
    <row r="195" spans="1:133" ht="15" customHeight="1" x14ac:dyDescent="0.25">
      <c r="B195" s="43"/>
      <c r="C195" s="44"/>
      <c r="D195" s="44" t="s">
        <v>100</v>
      </c>
      <c r="E195" s="45"/>
      <c r="F195" s="45"/>
      <c r="G195" s="45" t="s">
        <v>58</v>
      </c>
      <c r="H195" s="45"/>
      <c r="I195" s="44"/>
      <c r="J195" s="44" t="s">
        <v>58</v>
      </c>
      <c r="K195" s="44"/>
      <c r="L195" s="44" t="s">
        <v>76</v>
      </c>
      <c r="M195" s="44"/>
      <c r="N195" s="48"/>
      <c r="O195" s="65">
        <v>10.18</v>
      </c>
      <c r="P195" s="48" t="s">
        <v>78</v>
      </c>
      <c r="Q195" s="44"/>
      <c r="R195" s="69"/>
      <c r="S195" s="149"/>
      <c r="T195" s="44" t="s">
        <v>58</v>
      </c>
      <c r="U195" s="44" t="s">
        <v>54</v>
      </c>
      <c r="V195" s="44" t="s">
        <v>91</v>
      </c>
      <c r="W195" s="49"/>
    </row>
    <row r="196" spans="1:133" ht="13" thickBot="1" x14ac:dyDescent="0.3">
      <c r="B196" s="50"/>
      <c r="C196" s="51"/>
      <c r="D196" s="51" t="s">
        <v>211</v>
      </c>
      <c r="E196" s="52"/>
      <c r="F196" s="52"/>
      <c r="G196" s="52" t="s">
        <v>58</v>
      </c>
      <c r="H196" s="52"/>
      <c r="I196" s="51"/>
      <c r="J196" s="51" t="s">
        <v>58</v>
      </c>
      <c r="K196" s="51"/>
      <c r="L196" s="51" t="s">
        <v>76</v>
      </c>
      <c r="M196" s="51"/>
      <c r="N196" s="54"/>
      <c r="O196" s="72">
        <v>10.18</v>
      </c>
      <c r="P196" s="54" t="s">
        <v>78</v>
      </c>
      <c r="Q196" s="51"/>
      <c r="R196" s="73"/>
      <c r="S196" s="150"/>
      <c r="T196" s="51" t="s">
        <v>58</v>
      </c>
      <c r="U196" s="51" t="s">
        <v>54</v>
      </c>
      <c r="V196" s="51" t="s">
        <v>91</v>
      </c>
      <c r="W196" s="55"/>
    </row>
    <row r="197" spans="1:133" ht="12.75" customHeight="1" x14ac:dyDescent="0.25">
      <c r="B197" s="31" t="s">
        <v>43</v>
      </c>
      <c r="C197" s="74" t="s">
        <v>215</v>
      </c>
      <c r="D197" s="32" t="s">
        <v>44</v>
      </c>
      <c r="E197" s="33">
        <v>45223</v>
      </c>
      <c r="F197" s="33">
        <v>45624</v>
      </c>
      <c r="G197" s="33">
        <v>45224</v>
      </c>
      <c r="H197" s="33">
        <v>46022</v>
      </c>
      <c r="I197" s="32" t="s">
        <v>46</v>
      </c>
      <c r="J197" s="56">
        <v>4000</v>
      </c>
      <c r="K197" s="32" t="s">
        <v>48</v>
      </c>
      <c r="L197" s="32" t="s">
        <v>49</v>
      </c>
      <c r="M197" s="34">
        <f>450/365</f>
        <v>1.2328767123287672</v>
      </c>
      <c r="N197" s="35" t="s">
        <v>50</v>
      </c>
      <c r="O197" s="57"/>
      <c r="P197" s="35"/>
      <c r="Q197" s="32" t="s">
        <v>213</v>
      </c>
      <c r="R197" s="151" t="s">
        <v>268</v>
      </c>
      <c r="S197" s="32"/>
      <c r="T197" s="32" t="s">
        <v>53</v>
      </c>
      <c r="U197" s="32" t="s">
        <v>157</v>
      </c>
      <c r="V197" s="32" t="s">
        <v>55</v>
      </c>
      <c r="W197" s="36"/>
    </row>
    <row r="198" spans="1:133" x14ac:dyDescent="0.25">
      <c r="B198" s="20"/>
      <c r="C198" s="15"/>
      <c r="D198" s="15" t="s">
        <v>63</v>
      </c>
      <c r="E198" s="37"/>
      <c r="F198" s="37"/>
      <c r="G198" s="37" t="s">
        <v>58</v>
      </c>
      <c r="H198" s="37" t="s">
        <v>228</v>
      </c>
      <c r="I198" s="15"/>
      <c r="J198" s="16">
        <v>1000</v>
      </c>
      <c r="K198" s="15" t="s">
        <v>48</v>
      </c>
      <c r="L198" s="15" t="s">
        <v>49</v>
      </c>
      <c r="M198" s="16">
        <v>0</v>
      </c>
      <c r="N198" s="39" t="s">
        <v>50</v>
      </c>
      <c r="O198" s="19"/>
      <c r="P198" s="39"/>
      <c r="Q198" s="15"/>
      <c r="R198" s="153"/>
      <c r="S198" s="15"/>
      <c r="T198" s="15" t="s">
        <v>58</v>
      </c>
      <c r="U198" s="15" t="s">
        <v>157</v>
      </c>
      <c r="V198" s="15" t="s">
        <v>55</v>
      </c>
      <c r="W198" s="40"/>
    </row>
    <row r="199" spans="1:133" x14ac:dyDescent="0.25">
      <c r="B199" s="20"/>
      <c r="C199" s="15"/>
      <c r="D199" s="15" t="s">
        <v>60</v>
      </c>
      <c r="E199" s="37"/>
      <c r="F199" s="37"/>
      <c r="G199" s="37" t="s">
        <v>58</v>
      </c>
      <c r="H199" s="37" t="s">
        <v>228</v>
      </c>
      <c r="I199" s="15"/>
      <c r="J199" s="16">
        <v>4000</v>
      </c>
      <c r="K199" s="15" t="s">
        <v>48</v>
      </c>
      <c r="L199" s="15" t="s">
        <v>49</v>
      </c>
      <c r="M199" s="16">
        <v>0</v>
      </c>
      <c r="N199" s="39" t="s">
        <v>50</v>
      </c>
      <c r="O199" s="19"/>
      <c r="P199" s="39"/>
      <c r="Q199" s="15"/>
      <c r="R199" s="153"/>
      <c r="S199" s="63"/>
      <c r="T199" s="15" t="s">
        <v>58</v>
      </c>
      <c r="U199" s="15" t="s">
        <v>157</v>
      </c>
      <c r="V199" s="15" t="s">
        <v>55</v>
      </c>
      <c r="W199" s="40"/>
    </row>
    <row r="200" spans="1:133" x14ac:dyDescent="0.25">
      <c r="B200" s="20"/>
      <c r="C200" s="15"/>
      <c r="D200" s="15" t="s">
        <v>61</v>
      </c>
      <c r="E200" s="37"/>
      <c r="F200" s="37"/>
      <c r="G200" s="37" t="s">
        <v>58</v>
      </c>
      <c r="H200" s="37" t="s">
        <v>228</v>
      </c>
      <c r="I200" s="15"/>
      <c r="J200" s="16">
        <v>1000</v>
      </c>
      <c r="K200" s="15" t="s">
        <v>48</v>
      </c>
      <c r="L200" s="15" t="s">
        <v>49</v>
      </c>
      <c r="M200" s="16">
        <v>0</v>
      </c>
      <c r="N200" s="39" t="s">
        <v>50</v>
      </c>
      <c r="O200" s="19"/>
      <c r="P200" s="39"/>
      <c r="Q200" s="15"/>
      <c r="R200" s="153"/>
      <c r="S200" s="63"/>
      <c r="T200" s="15" t="s">
        <v>58</v>
      </c>
      <c r="U200" s="15" t="s">
        <v>157</v>
      </c>
      <c r="V200" s="15" t="s">
        <v>55</v>
      </c>
      <c r="W200" s="40"/>
    </row>
    <row r="201" spans="1:133" x14ac:dyDescent="0.25">
      <c r="B201" s="20"/>
      <c r="C201" s="15"/>
      <c r="D201" s="15" t="s">
        <v>71</v>
      </c>
      <c r="E201" s="37"/>
      <c r="F201" s="37"/>
      <c r="G201" s="37" t="s">
        <v>58</v>
      </c>
      <c r="H201" s="37" t="s">
        <v>228</v>
      </c>
      <c r="I201" s="15"/>
      <c r="J201" s="16">
        <v>160000</v>
      </c>
      <c r="K201" s="15" t="s">
        <v>73</v>
      </c>
      <c r="L201" s="15" t="s">
        <v>49</v>
      </c>
      <c r="M201" s="81">
        <v>0</v>
      </c>
      <c r="N201" s="39" t="s">
        <v>50</v>
      </c>
      <c r="O201" s="19"/>
      <c r="P201" s="39"/>
      <c r="Q201" s="15"/>
      <c r="R201" s="153"/>
      <c r="S201" s="63"/>
      <c r="T201" s="15" t="s">
        <v>58</v>
      </c>
      <c r="U201" s="15" t="s">
        <v>157</v>
      </c>
      <c r="V201" s="15" t="s">
        <v>55</v>
      </c>
      <c r="W201" s="40"/>
    </row>
    <row r="202" spans="1:133" s="18" customFormat="1" ht="12.75" customHeight="1" x14ac:dyDescent="0.25">
      <c r="A202" s="2"/>
      <c r="B202" s="43"/>
      <c r="C202" s="44"/>
      <c r="D202" s="44" t="s">
        <v>74</v>
      </c>
      <c r="E202" s="45"/>
      <c r="F202" s="45"/>
      <c r="G202" s="45" t="s">
        <v>58</v>
      </c>
      <c r="H202" s="45" t="s">
        <v>58</v>
      </c>
      <c r="I202" s="44"/>
      <c r="J202" s="47" t="s">
        <v>75</v>
      </c>
      <c r="K202" s="44"/>
      <c r="L202" s="44" t="s">
        <v>76</v>
      </c>
      <c r="M202" s="47"/>
      <c r="N202" s="48"/>
      <c r="O202" s="48">
        <v>0.10390000000000001</v>
      </c>
      <c r="P202" s="48" t="s">
        <v>78</v>
      </c>
      <c r="Q202" s="44"/>
      <c r="R202" s="94"/>
      <c r="S202" s="148" t="s">
        <v>214</v>
      </c>
      <c r="T202" s="44" t="s">
        <v>58</v>
      </c>
      <c r="U202" s="44" t="s">
        <v>157</v>
      </c>
      <c r="V202" s="44" t="s">
        <v>79</v>
      </c>
      <c r="W202" s="49" t="s">
        <v>80</v>
      </c>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row>
    <row r="203" spans="1:133" s="18" customFormat="1" x14ac:dyDescent="0.25">
      <c r="A203" s="2"/>
      <c r="B203" s="43"/>
      <c r="C203" s="44"/>
      <c r="D203" s="44" t="s">
        <v>81</v>
      </c>
      <c r="E203" s="45"/>
      <c r="F203" s="45"/>
      <c r="G203" s="45" t="s">
        <v>58</v>
      </c>
      <c r="H203" s="45" t="s">
        <v>58</v>
      </c>
      <c r="I203" s="44"/>
      <c r="J203" s="47" t="s">
        <v>58</v>
      </c>
      <c r="K203" s="44"/>
      <c r="L203" s="44" t="s">
        <v>76</v>
      </c>
      <c r="M203" s="47"/>
      <c r="N203" s="48"/>
      <c r="O203" s="48">
        <v>0.10390000000000001</v>
      </c>
      <c r="P203" s="48" t="s">
        <v>78</v>
      </c>
      <c r="Q203" s="44"/>
      <c r="R203" s="94"/>
      <c r="S203" s="149"/>
      <c r="T203" s="44" t="s">
        <v>58</v>
      </c>
      <c r="U203" s="44" t="s">
        <v>157</v>
      </c>
      <c r="V203" s="44" t="s">
        <v>79</v>
      </c>
      <c r="W203" s="49" t="s">
        <v>58</v>
      </c>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row>
    <row r="204" spans="1:133" s="18" customFormat="1" x14ac:dyDescent="0.25">
      <c r="A204" s="2"/>
      <c r="B204" s="43"/>
      <c r="C204" s="44"/>
      <c r="D204" s="44" t="s">
        <v>82</v>
      </c>
      <c r="E204" s="45"/>
      <c r="F204" s="45"/>
      <c r="G204" s="45" t="s">
        <v>58</v>
      </c>
      <c r="H204" s="45" t="s">
        <v>58</v>
      </c>
      <c r="I204" s="44"/>
      <c r="J204" s="47" t="s">
        <v>58</v>
      </c>
      <c r="K204" s="44"/>
      <c r="L204" s="44" t="s">
        <v>76</v>
      </c>
      <c r="M204" s="47"/>
      <c r="N204" s="48"/>
      <c r="O204" s="48">
        <v>5.1900000000000002E-2</v>
      </c>
      <c r="P204" s="48" t="s">
        <v>78</v>
      </c>
      <c r="Q204" s="44"/>
      <c r="R204" s="94"/>
      <c r="S204" s="149"/>
      <c r="T204" s="44" t="s">
        <v>58</v>
      </c>
      <c r="U204" s="44" t="s">
        <v>157</v>
      </c>
      <c r="V204" s="44" t="s">
        <v>79</v>
      </c>
      <c r="W204" s="49" t="s">
        <v>58</v>
      </c>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row>
    <row r="205" spans="1:133" s="18" customFormat="1" x14ac:dyDescent="0.25">
      <c r="A205" s="2"/>
      <c r="B205" s="43"/>
      <c r="C205" s="44"/>
      <c r="D205" s="44" t="s">
        <v>84</v>
      </c>
      <c r="E205" s="45"/>
      <c r="F205" s="45"/>
      <c r="G205" s="45" t="s">
        <v>58</v>
      </c>
      <c r="H205" s="45" t="s">
        <v>58</v>
      </c>
      <c r="I205" s="44"/>
      <c r="J205" s="47" t="s">
        <v>58</v>
      </c>
      <c r="K205" s="44"/>
      <c r="L205" s="44" t="s">
        <v>76</v>
      </c>
      <c r="M205" s="47"/>
      <c r="N205" s="48"/>
      <c r="O205" s="48">
        <v>0.10390000000000001</v>
      </c>
      <c r="P205" s="48" t="s">
        <v>78</v>
      </c>
      <c r="Q205" s="44"/>
      <c r="R205" s="94"/>
      <c r="S205" s="149"/>
      <c r="T205" s="44" t="s">
        <v>58</v>
      </c>
      <c r="U205" s="44" t="s">
        <v>157</v>
      </c>
      <c r="V205" s="44" t="s">
        <v>79</v>
      </c>
      <c r="W205" s="49" t="s">
        <v>58</v>
      </c>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row>
    <row r="206" spans="1:133" s="18" customFormat="1" x14ac:dyDescent="0.25">
      <c r="A206" s="2"/>
      <c r="B206" s="43"/>
      <c r="C206" s="44"/>
      <c r="D206" s="44" t="s">
        <v>85</v>
      </c>
      <c r="E206" s="45"/>
      <c r="F206" s="45"/>
      <c r="G206" s="45" t="s">
        <v>58</v>
      </c>
      <c r="H206" s="45" t="s">
        <v>58</v>
      </c>
      <c r="I206" s="44"/>
      <c r="J206" s="47" t="s">
        <v>58</v>
      </c>
      <c r="K206" s="44"/>
      <c r="L206" s="44" t="s">
        <v>76</v>
      </c>
      <c r="M206" s="47"/>
      <c r="N206" s="48"/>
      <c r="O206" s="48">
        <v>5.1900000000000002E-2</v>
      </c>
      <c r="P206" s="48" t="s">
        <v>78</v>
      </c>
      <c r="Q206" s="44"/>
      <c r="R206" s="94"/>
      <c r="S206" s="149"/>
      <c r="T206" s="44" t="s">
        <v>58</v>
      </c>
      <c r="U206" s="44" t="s">
        <v>157</v>
      </c>
      <c r="V206" s="44" t="s">
        <v>79</v>
      </c>
      <c r="W206" s="49" t="s">
        <v>58</v>
      </c>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row>
    <row r="207" spans="1:133" s="18" customFormat="1" x14ac:dyDescent="0.25">
      <c r="A207" s="2"/>
      <c r="B207" s="43"/>
      <c r="C207" s="44"/>
      <c r="D207" s="44" t="s">
        <v>87</v>
      </c>
      <c r="E207" s="45"/>
      <c r="F207" s="45"/>
      <c r="G207" s="45" t="s">
        <v>58</v>
      </c>
      <c r="H207" s="45" t="s">
        <v>58</v>
      </c>
      <c r="I207" s="44"/>
      <c r="J207" s="47" t="s">
        <v>58</v>
      </c>
      <c r="K207" s="44"/>
      <c r="L207" s="44" t="s">
        <v>76</v>
      </c>
      <c r="M207" s="47"/>
      <c r="N207" s="48"/>
      <c r="O207" s="48">
        <v>5.1900000000000002E-2</v>
      </c>
      <c r="P207" s="48" t="s">
        <v>78</v>
      </c>
      <c r="Q207" s="44"/>
      <c r="R207" s="94"/>
      <c r="S207" s="149"/>
      <c r="T207" s="44" t="s">
        <v>58</v>
      </c>
      <c r="U207" s="44" t="s">
        <v>157</v>
      </c>
      <c r="V207" s="44" t="s">
        <v>79</v>
      </c>
      <c r="W207" s="49" t="s">
        <v>58</v>
      </c>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row>
    <row r="208" spans="1:133" s="18" customFormat="1" x14ac:dyDescent="0.25">
      <c r="A208" s="2"/>
      <c r="B208" s="43"/>
      <c r="C208" s="44"/>
      <c r="D208" s="44" t="s">
        <v>88</v>
      </c>
      <c r="E208" s="45"/>
      <c r="F208" s="45"/>
      <c r="G208" s="45" t="s">
        <v>58</v>
      </c>
      <c r="H208" s="45" t="s">
        <v>58</v>
      </c>
      <c r="I208" s="44"/>
      <c r="J208" s="47" t="s">
        <v>58</v>
      </c>
      <c r="K208" s="44"/>
      <c r="L208" s="44" t="s">
        <v>76</v>
      </c>
      <c r="M208" s="47"/>
      <c r="N208" s="48"/>
      <c r="O208" s="48">
        <v>1.0633999999999999</v>
      </c>
      <c r="P208" s="48" t="s">
        <v>78</v>
      </c>
      <c r="Q208" s="44"/>
      <c r="R208" s="94"/>
      <c r="S208" s="149"/>
      <c r="T208" s="44" t="s">
        <v>58</v>
      </c>
      <c r="U208" s="44" t="s">
        <v>157</v>
      </c>
      <c r="V208" s="44" t="s">
        <v>91</v>
      </c>
      <c r="W208" s="49"/>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row>
    <row r="209" spans="1:133" s="18" customFormat="1" x14ac:dyDescent="0.25">
      <c r="A209" s="2"/>
      <c r="B209" s="43"/>
      <c r="C209" s="44"/>
      <c r="D209" s="44" t="s">
        <v>93</v>
      </c>
      <c r="E209" s="45"/>
      <c r="F209" s="45"/>
      <c r="G209" s="45" t="s">
        <v>58</v>
      </c>
      <c r="H209" s="45" t="s">
        <v>58</v>
      </c>
      <c r="I209" s="44"/>
      <c r="J209" s="47" t="s">
        <v>58</v>
      </c>
      <c r="K209" s="44"/>
      <c r="L209" s="44" t="s">
        <v>76</v>
      </c>
      <c r="M209" s="47"/>
      <c r="N209" s="48"/>
      <c r="O209" s="48">
        <v>1.0633999999999999</v>
      </c>
      <c r="P209" s="48" t="s">
        <v>78</v>
      </c>
      <c r="Q209" s="44"/>
      <c r="R209" s="94"/>
      <c r="S209" s="149"/>
      <c r="T209" s="44" t="s">
        <v>58</v>
      </c>
      <c r="U209" s="44" t="s">
        <v>157</v>
      </c>
      <c r="V209" s="44" t="s">
        <v>91</v>
      </c>
      <c r="W209" s="49"/>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row>
    <row r="210" spans="1:133" s="18" customFormat="1" x14ac:dyDescent="0.25">
      <c r="A210" s="2"/>
      <c r="B210" s="43"/>
      <c r="C210" s="44"/>
      <c r="D210" s="44" t="s">
        <v>95</v>
      </c>
      <c r="E210" s="45"/>
      <c r="F210" s="45"/>
      <c r="G210" s="45" t="s">
        <v>58</v>
      </c>
      <c r="H210" s="45" t="s">
        <v>58</v>
      </c>
      <c r="I210" s="44"/>
      <c r="J210" s="47" t="s">
        <v>58</v>
      </c>
      <c r="K210" s="44"/>
      <c r="L210" s="44" t="s">
        <v>76</v>
      </c>
      <c r="M210" s="47"/>
      <c r="N210" s="48"/>
      <c r="O210" s="48">
        <f>O209*2</f>
        <v>2.1267999999999998</v>
      </c>
      <c r="P210" s="48" t="s">
        <v>78</v>
      </c>
      <c r="Q210" s="44"/>
      <c r="R210" s="94"/>
      <c r="S210" s="149"/>
      <c r="T210" s="44" t="s">
        <v>58</v>
      </c>
      <c r="U210" s="44" t="s">
        <v>157</v>
      </c>
      <c r="V210" s="44" t="s">
        <v>91</v>
      </c>
      <c r="W210" s="49"/>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row>
    <row r="211" spans="1:133" s="18" customFormat="1" x14ac:dyDescent="0.25">
      <c r="A211" s="2"/>
      <c r="B211" s="43"/>
      <c r="C211" s="44"/>
      <c r="D211" s="44" t="s">
        <v>97</v>
      </c>
      <c r="E211" s="45"/>
      <c r="F211" s="45"/>
      <c r="G211" s="45" t="s">
        <v>58</v>
      </c>
      <c r="H211" s="45" t="s">
        <v>58</v>
      </c>
      <c r="I211" s="44"/>
      <c r="J211" s="47" t="s">
        <v>58</v>
      </c>
      <c r="K211" s="44"/>
      <c r="L211" s="44" t="s">
        <v>76</v>
      </c>
      <c r="M211" s="47"/>
      <c r="N211" s="48"/>
      <c r="O211" s="48">
        <v>4.2309999999999999</v>
      </c>
      <c r="P211" s="48" t="s">
        <v>78</v>
      </c>
      <c r="Q211" s="44"/>
      <c r="R211" s="94"/>
      <c r="S211" s="149"/>
      <c r="T211" s="44" t="s">
        <v>58</v>
      </c>
      <c r="U211" s="44" t="s">
        <v>157</v>
      </c>
      <c r="V211" s="44" t="s">
        <v>91</v>
      </c>
      <c r="W211" s="49"/>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row>
    <row r="212" spans="1:133" s="18" customFormat="1" x14ac:dyDescent="0.25">
      <c r="A212" s="2"/>
      <c r="B212" s="43"/>
      <c r="C212" s="44"/>
      <c r="D212" s="44" t="s">
        <v>99</v>
      </c>
      <c r="E212" s="45"/>
      <c r="F212" s="45"/>
      <c r="G212" s="45" t="s">
        <v>58</v>
      </c>
      <c r="H212" s="45" t="s">
        <v>58</v>
      </c>
      <c r="I212" s="44"/>
      <c r="J212" s="47" t="s">
        <v>58</v>
      </c>
      <c r="K212" s="44"/>
      <c r="L212" s="44" t="s">
        <v>76</v>
      </c>
      <c r="M212" s="47"/>
      <c r="N212" s="48"/>
      <c r="O212" s="48">
        <v>11.731299999999999</v>
      </c>
      <c r="P212" s="48" t="s">
        <v>78</v>
      </c>
      <c r="Q212" s="44"/>
      <c r="R212" s="94"/>
      <c r="S212" s="149"/>
      <c r="T212" s="44" t="s">
        <v>58</v>
      </c>
      <c r="U212" s="44" t="s">
        <v>157</v>
      </c>
      <c r="V212" s="44" t="s">
        <v>91</v>
      </c>
      <c r="W212" s="49"/>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row>
    <row r="213" spans="1:133" s="18" customFormat="1" ht="13" thickBot="1" x14ac:dyDescent="0.3">
      <c r="A213" s="2"/>
      <c r="B213" s="50"/>
      <c r="C213" s="51"/>
      <c r="D213" s="51" t="s">
        <v>100</v>
      </c>
      <c r="E213" s="52"/>
      <c r="F213" s="52"/>
      <c r="G213" s="52" t="s">
        <v>58</v>
      </c>
      <c r="H213" s="52" t="s">
        <v>58</v>
      </c>
      <c r="I213" s="51"/>
      <c r="J213" s="53" t="s">
        <v>58</v>
      </c>
      <c r="K213" s="51"/>
      <c r="L213" s="51" t="s">
        <v>76</v>
      </c>
      <c r="M213" s="53"/>
      <c r="N213" s="54"/>
      <c r="O213" s="54">
        <v>11.731299999999999</v>
      </c>
      <c r="P213" s="54" t="s">
        <v>78</v>
      </c>
      <c r="Q213" s="51"/>
      <c r="R213" s="83"/>
      <c r="S213" s="150"/>
      <c r="T213" s="51" t="s">
        <v>58</v>
      </c>
      <c r="U213" s="51" t="s">
        <v>157</v>
      </c>
      <c r="V213" s="51" t="s">
        <v>91</v>
      </c>
      <c r="W213" s="55"/>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row>
    <row r="214" spans="1:133" x14ac:dyDescent="0.25">
      <c r="B214" s="31" t="s">
        <v>43</v>
      </c>
      <c r="C214" s="74" t="s">
        <v>223</v>
      </c>
      <c r="D214" s="32" t="s">
        <v>44</v>
      </c>
      <c r="E214" s="33">
        <v>44824</v>
      </c>
      <c r="F214" s="33">
        <v>45405</v>
      </c>
      <c r="G214" s="33">
        <v>44927</v>
      </c>
      <c r="H214" s="33">
        <v>46387</v>
      </c>
      <c r="I214" s="32" t="s">
        <v>46</v>
      </c>
      <c r="J214" s="56">
        <v>8000</v>
      </c>
      <c r="K214" s="32" t="s">
        <v>48</v>
      </c>
      <c r="L214" s="32" t="s">
        <v>49</v>
      </c>
      <c r="M214" s="34">
        <f>346.75/365</f>
        <v>0.95</v>
      </c>
      <c r="N214" s="35" t="s">
        <v>50</v>
      </c>
      <c r="O214" s="35"/>
      <c r="P214" s="35"/>
      <c r="Q214" s="32" t="s">
        <v>216</v>
      </c>
      <c r="R214" s="151" t="s">
        <v>269</v>
      </c>
      <c r="S214" s="32"/>
      <c r="T214" s="32" t="s">
        <v>53</v>
      </c>
      <c r="U214" s="32" t="s">
        <v>54</v>
      </c>
      <c r="V214" s="32" t="s">
        <v>55</v>
      </c>
      <c r="W214" s="95"/>
    </row>
    <row r="215" spans="1:133" x14ac:dyDescent="0.25">
      <c r="B215" s="20"/>
      <c r="C215" s="15"/>
      <c r="D215" s="38" t="s">
        <v>60</v>
      </c>
      <c r="E215" s="37"/>
      <c r="F215" s="37"/>
      <c r="G215" s="37" t="s">
        <v>58</v>
      </c>
      <c r="H215" s="37" t="s">
        <v>58</v>
      </c>
      <c r="I215" s="15"/>
      <c r="J215" s="93">
        <v>8000</v>
      </c>
      <c r="K215" s="38" t="s">
        <v>48</v>
      </c>
      <c r="L215" s="38" t="s">
        <v>49</v>
      </c>
      <c r="M215" s="93">
        <v>0</v>
      </c>
      <c r="N215" s="79" t="s">
        <v>50</v>
      </c>
      <c r="O215" s="79"/>
      <c r="P215" s="79"/>
      <c r="Q215" s="38"/>
      <c r="R215" s="152"/>
      <c r="S215" s="38"/>
      <c r="T215" s="15" t="s">
        <v>58</v>
      </c>
      <c r="U215" s="15" t="s">
        <v>54</v>
      </c>
      <c r="V215" s="38" t="s">
        <v>55</v>
      </c>
      <c r="W215" s="99"/>
    </row>
    <row r="216" spans="1:133" x14ac:dyDescent="0.25">
      <c r="B216" s="20"/>
      <c r="C216" s="15"/>
      <c r="D216" s="15" t="s">
        <v>61</v>
      </c>
      <c r="E216" s="37"/>
      <c r="F216" s="37"/>
      <c r="G216" s="37" t="s">
        <v>58</v>
      </c>
      <c r="H216" s="37" t="s">
        <v>58</v>
      </c>
      <c r="I216" s="15"/>
      <c r="J216" s="16">
        <v>2000</v>
      </c>
      <c r="K216" s="15" t="s">
        <v>48</v>
      </c>
      <c r="L216" s="15" t="s">
        <v>49</v>
      </c>
      <c r="M216" s="16">
        <v>0</v>
      </c>
      <c r="N216" s="39" t="s">
        <v>50</v>
      </c>
      <c r="O216" s="39"/>
      <c r="P216" s="39"/>
      <c r="Q216" s="15"/>
      <c r="R216" s="152"/>
      <c r="S216" s="15"/>
      <c r="T216" s="15" t="s">
        <v>58</v>
      </c>
      <c r="U216" s="15" t="s">
        <v>54</v>
      </c>
      <c r="V216" s="15" t="s">
        <v>55</v>
      </c>
      <c r="W216" s="96"/>
    </row>
    <row r="217" spans="1:133" x14ac:dyDescent="0.25">
      <c r="B217" s="20"/>
      <c r="C217" s="15"/>
      <c r="D217" s="15" t="s">
        <v>63</v>
      </c>
      <c r="E217" s="37"/>
      <c r="F217" s="37"/>
      <c r="G217" s="37" t="s">
        <v>58</v>
      </c>
      <c r="H217" s="37" t="s">
        <v>58</v>
      </c>
      <c r="I217" s="15"/>
      <c r="J217" s="16">
        <v>2000</v>
      </c>
      <c r="K217" s="15" t="s">
        <v>48</v>
      </c>
      <c r="L217" s="15" t="s">
        <v>49</v>
      </c>
      <c r="M217" s="16">
        <v>0</v>
      </c>
      <c r="N217" s="39" t="s">
        <v>50</v>
      </c>
      <c r="O217" s="39"/>
      <c r="P217" s="39"/>
      <c r="Q217" s="15"/>
      <c r="R217" s="152"/>
      <c r="S217" s="15"/>
      <c r="T217" s="15" t="s">
        <v>58</v>
      </c>
      <c r="U217" s="15" t="s">
        <v>54</v>
      </c>
      <c r="V217" s="15" t="s">
        <v>55</v>
      </c>
      <c r="W217" s="96"/>
    </row>
    <row r="218" spans="1:133" x14ac:dyDescent="0.25">
      <c r="B218" s="20"/>
      <c r="C218" s="15"/>
      <c r="D218" s="15" t="s">
        <v>57</v>
      </c>
      <c r="E218" s="37"/>
      <c r="F218" s="37"/>
      <c r="G218" s="37" t="s">
        <v>58</v>
      </c>
      <c r="H218" s="37" t="s">
        <v>58</v>
      </c>
      <c r="I218" s="15"/>
      <c r="J218" s="16">
        <v>4000</v>
      </c>
      <c r="K218" s="15" t="s">
        <v>48</v>
      </c>
      <c r="L218" s="15" t="s">
        <v>49</v>
      </c>
      <c r="M218" s="16">
        <v>0</v>
      </c>
      <c r="N218" s="39" t="s">
        <v>50</v>
      </c>
      <c r="O218" s="39"/>
      <c r="P218" s="39"/>
      <c r="Q218" s="15"/>
      <c r="R218" s="152"/>
      <c r="S218" s="63"/>
      <c r="T218" s="15" t="s">
        <v>58</v>
      </c>
      <c r="U218" s="15" t="s">
        <v>54</v>
      </c>
      <c r="V218" s="15" t="s">
        <v>55</v>
      </c>
      <c r="W218" s="96"/>
    </row>
    <row r="219" spans="1:133" x14ac:dyDescent="0.25">
      <c r="B219" s="20"/>
      <c r="C219" s="15"/>
      <c r="D219" s="15" t="s">
        <v>64</v>
      </c>
      <c r="E219" s="37"/>
      <c r="F219" s="37"/>
      <c r="G219" s="37" t="s">
        <v>58</v>
      </c>
      <c r="H219" s="37" t="s">
        <v>58</v>
      </c>
      <c r="I219" s="15"/>
      <c r="J219" s="16">
        <v>2000</v>
      </c>
      <c r="K219" s="15" t="s">
        <v>48</v>
      </c>
      <c r="L219" s="15" t="s">
        <v>49</v>
      </c>
      <c r="M219" s="16">
        <v>0</v>
      </c>
      <c r="N219" s="39" t="s">
        <v>50</v>
      </c>
      <c r="O219" s="39"/>
      <c r="P219" s="39"/>
      <c r="Q219" s="15"/>
      <c r="R219" s="152"/>
      <c r="S219" s="63"/>
      <c r="T219" s="15" t="s">
        <v>58</v>
      </c>
      <c r="U219" s="15" t="s">
        <v>54</v>
      </c>
      <c r="V219" s="15" t="s">
        <v>55</v>
      </c>
      <c r="W219" s="96"/>
    </row>
    <row r="220" spans="1:133" x14ac:dyDescent="0.25">
      <c r="B220" s="20"/>
      <c r="C220" s="15"/>
      <c r="D220" s="15" t="s">
        <v>71</v>
      </c>
      <c r="E220" s="37"/>
      <c r="F220" s="37"/>
      <c r="G220" s="37" t="s">
        <v>147</v>
      </c>
      <c r="H220" s="37" t="s">
        <v>58</v>
      </c>
      <c r="I220" s="15"/>
      <c r="J220" s="16">
        <v>320000</v>
      </c>
      <c r="K220" s="15" t="s">
        <v>73</v>
      </c>
      <c r="L220" s="15" t="s">
        <v>49</v>
      </c>
      <c r="M220" s="16">
        <v>0</v>
      </c>
      <c r="N220" s="39" t="s">
        <v>50</v>
      </c>
      <c r="O220" s="39"/>
      <c r="P220" s="39"/>
      <c r="Q220" s="15"/>
      <c r="R220" s="152"/>
      <c r="S220" s="63"/>
      <c r="T220" s="15" t="s">
        <v>58</v>
      </c>
      <c r="U220" s="15" t="s">
        <v>54</v>
      </c>
      <c r="V220" s="15" t="s">
        <v>55</v>
      </c>
      <c r="W220" s="40" t="s">
        <v>218</v>
      </c>
    </row>
    <row r="221" spans="1:133" x14ac:dyDescent="0.25">
      <c r="B221" s="20"/>
      <c r="C221" s="15"/>
      <c r="D221" s="15" t="s">
        <v>219</v>
      </c>
      <c r="E221" s="37"/>
      <c r="F221" s="37"/>
      <c r="G221" s="37">
        <v>45413</v>
      </c>
      <c r="H221" s="37">
        <v>45667</v>
      </c>
      <c r="I221" s="15"/>
      <c r="J221" s="16">
        <v>80000</v>
      </c>
      <c r="K221" s="15" t="s">
        <v>73</v>
      </c>
      <c r="L221" s="15" t="s">
        <v>49</v>
      </c>
      <c r="M221" s="16">
        <v>0</v>
      </c>
      <c r="N221" s="39" t="s">
        <v>50</v>
      </c>
      <c r="O221" s="39"/>
      <c r="P221" s="39"/>
      <c r="Q221" s="15"/>
      <c r="R221" s="153"/>
      <c r="S221" s="63"/>
      <c r="T221" s="15" t="s">
        <v>58</v>
      </c>
      <c r="U221" s="15" t="s">
        <v>54</v>
      </c>
      <c r="V221" s="15" t="s">
        <v>79</v>
      </c>
      <c r="W221" s="41" t="s">
        <v>220</v>
      </c>
    </row>
    <row r="222" spans="1:133" ht="12.75" customHeight="1" x14ac:dyDescent="0.25">
      <c r="B222" s="43"/>
      <c r="C222" s="44"/>
      <c r="D222" s="44" t="s">
        <v>74</v>
      </c>
      <c r="E222" s="45"/>
      <c r="F222" s="45"/>
      <c r="G222" s="45">
        <v>44825</v>
      </c>
      <c r="H222" s="45">
        <v>46387</v>
      </c>
      <c r="I222" s="44"/>
      <c r="J222" s="47" t="s">
        <v>75</v>
      </c>
      <c r="K222" s="44"/>
      <c r="L222" s="44" t="s">
        <v>76</v>
      </c>
      <c r="M222" s="44"/>
      <c r="N222" s="48"/>
      <c r="O222" s="65">
        <v>9.6799999999999997E-2</v>
      </c>
      <c r="P222" s="48" t="s">
        <v>78</v>
      </c>
      <c r="Q222" s="44"/>
      <c r="R222" s="69"/>
      <c r="S222" s="148" t="s">
        <v>217</v>
      </c>
      <c r="T222" s="44" t="s">
        <v>58</v>
      </c>
      <c r="U222" s="44" t="s">
        <v>54</v>
      </c>
      <c r="V222" s="44" t="s">
        <v>79</v>
      </c>
      <c r="W222" s="49" t="s">
        <v>80</v>
      </c>
    </row>
    <row r="223" spans="1:133" ht="15" customHeight="1" x14ac:dyDescent="0.25">
      <c r="B223" s="43"/>
      <c r="C223" s="44"/>
      <c r="D223" s="44" t="s">
        <v>81</v>
      </c>
      <c r="E223" s="45"/>
      <c r="F223" s="45"/>
      <c r="G223" s="45" t="s">
        <v>58</v>
      </c>
      <c r="H223" s="45" t="s">
        <v>58</v>
      </c>
      <c r="I223" s="44"/>
      <c r="J223" s="47" t="s">
        <v>58</v>
      </c>
      <c r="K223" s="44"/>
      <c r="L223" s="44" t="s">
        <v>76</v>
      </c>
      <c r="M223" s="44"/>
      <c r="N223" s="48"/>
      <c r="O223" s="65">
        <v>9.6799999999999997E-2</v>
      </c>
      <c r="P223" s="48" t="s">
        <v>78</v>
      </c>
      <c r="Q223" s="44"/>
      <c r="R223" s="69"/>
      <c r="S223" s="149"/>
      <c r="T223" s="44" t="s">
        <v>58</v>
      </c>
      <c r="U223" s="44" t="s">
        <v>54</v>
      </c>
      <c r="V223" s="44" t="s">
        <v>79</v>
      </c>
      <c r="W223" s="49" t="s">
        <v>58</v>
      </c>
    </row>
    <row r="224" spans="1:133" ht="12.75" customHeight="1" x14ac:dyDescent="0.25">
      <c r="B224" s="43"/>
      <c r="C224" s="44"/>
      <c r="D224" s="44" t="s">
        <v>82</v>
      </c>
      <c r="E224" s="45"/>
      <c r="F224" s="45"/>
      <c r="G224" s="45" t="s">
        <v>58</v>
      </c>
      <c r="H224" s="45" t="s">
        <v>58</v>
      </c>
      <c r="I224" s="44"/>
      <c r="J224" s="47" t="s">
        <v>58</v>
      </c>
      <c r="K224" s="44"/>
      <c r="L224" s="44" t="s">
        <v>76</v>
      </c>
      <c r="M224" s="44"/>
      <c r="N224" s="48"/>
      <c r="O224" s="65">
        <v>4.8399999999999999E-2</v>
      </c>
      <c r="P224" s="48" t="s">
        <v>78</v>
      </c>
      <c r="Q224" s="44"/>
      <c r="R224" s="69"/>
      <c r="S224" s="149"/>
      <c r="T224" s="44" t="s">
        <v>58</v>
      </c>
      <c r="U224" s="44" t="s">
        <v>54</v>
      </c>
      <c r="V224" s="44" t="s">
        <v>79</v>
      </c>
      <c r="W224" s="49" t="s">
        <v>58</v>
      </c>
    </row>
    <row r="225" spans="2:23" ht="15" customHeight="1" x14ac:dyDescent="0.25">
      <c r="B225" s="43"/>
      <c r="C225" s="44"/>
      <c r="D225" s="44" t="s">
        <v>84</v>
      </c>
      <c r="E225" s="45"/>
      <c r="F225" s="45"/>
      <c r="G225" s="45" t="s">
        <v>58</v>
      </c>
      <c r="H225" s="45" t="s">
        <v>58</v>
      </c>
      <c r="I225" s="44"/>
      <c r="J225" s="47" t="s">
        <v>58</v>
      </c>
      <c r="K225" s="44"/>
      <c r="L225" s="44" t="s">
        <v>76</v>
      </c>
      <c r="M225" s="44"/>
      <c r="N225" s="48"/>
      <c r="O225" s="65">
        <v>9.6799999999999997E-2</v>
      </c>
      <c r="P225" s="48" t="s">
        <v>78</v>
      </c>
      <c r="Q225" s="44"/>
      <c r="R225" s="69"/>
      <c r="S225" s="149"/>
      <c r="T225" s="44" t="s">
        <v>58</v>
      </c>
      <c r="U225" s="44" t="s">
        <v>54</v>
      </c>
      <c r="V225" s="44" t="s">
        <v>79</v>
      </c>
      <c r="W225" s="49" t="s">
        <v>58</v>
      </c>
    </row>
    <row r="226" spans="2:23" ht="15" customHeight="1" x14ac:dyDescent="0.25">
      <c r="B226" s="43"/>
      <c r="C226" s="44"/>
      <c r="D226" s="44" t="s">
        <v>85</v>
      </c>
      <c r="E226" s="45"/>
      <c r="F226" s="45"/>
      <c r="G226" s="45" t="s">
        <v>58</v>
      </c>
      <c r="H226" s="45" t="s">
        <v>58</v>
      </c>
      <c r="I226" s="44"/>
      <c r="J226" s="47" t="s">
        <v>58</v>
      </c>
      <c r="K226" s="44"/>
      <c r="L226" s="44" t="s">
        <v>76</v>
      </c>
      <c r="M226" s="44"/>
      <c r="N226" s="48"/>
      <c r="O226" s="65">
        <v>4.8399999999999999E-2</v>
      </c>
      <c r="P226" s="48" t="s">
        <v>78</v>
      </c>
      <c r="Q226" s="44"/>
      <c r="R226" s="69"/>
      <c r="S226" s="149"/>
      <c r="T226" s="44" t="s">
        <v>58</v>
      </c>
      <c r="U226" s="44" t="s">
        <v>54</v>
      </c>
      <c r="V226" s="44" t="s">
        <v>79</v>
      </c>
      <c r="W226" s="49" t="s">
        <v>58</v>
      </c>
    </row>
    <row r="227" spans="2:23" ht="15" customHeight="1" x14ac:dyDescent="0.25">
      <c r="B227" s="43"/>
      <c r="C227" s="44"/>
      <c r="D227" s="44" t="s">
        <v>87</v>
      </c>
      <c r="E227" s="45"/>
      <c r="F227" s="45"/>
      <c r="G227" s="45" t="s">
        <v>58</v>
      </c>
      <c r="H227" s="45" t="s">
        <v>58</v>
      </c>
      <c r="I227" s="44"/>
      <c r="J227" s="47" t="s">
        <v>58</v>
      </c>
      <c r="K227" s="44"/>
      <c r="L227" s="44" t="s">
        <v>76</v>
      </c>
      <c r="M227" s="44"/>
      <c r="N227" s="48"/>
      <c r="O227" s="65">
        <v>4.8399999999999999E-2</v>
      </c>
      <c r="P227" s="48" t="s">
        <v>78</v>
      </c>
      <c r="Q227" s="44"/>
      <c r="R227" s="69"/>
      <c r="S227" s="149"/>
      <c r="T227" s="44" t="s">
        <v>58</v>
      </c>
      <c r="U227" s="44" t="s">
        <v>54</v>
      </c>
      <c r="V227" s="44" t="s">
        <v>79</v>
      </c>
      <c r="W227" s="49" t="s">
        <v>58</v>
      </c>
    </row>
    <row r="228" spans="2:23" ht="39" customHeight="1" x14ac:dyDescent="0.25">
      <c r="B228" s="43"/>
      <c r="C228" s="44"/>
      <c r="D228" s="44" t="s">
        <v>88</v>
      </c>
      <c r="E228" s="45"/>
      <c r="F228" s="45"/>
      <c r="G228" s="45">
        <v>45292</v>
      </c>
      <c r="H228" s="45">
        <v>46387</v>
      </c>
      <c r="I228" s="44"/>
      <c r="J228" s="47" t="s">
        <v>58</v>
      </c>
      <c r="K228" s="44"/>
      <c r="L228" s="44" t="s">
        <v>76</v>
      </c>
      <c r="M228" s="44"/>
      <c r="N228" s="48"/>
      <c r="O228" s="65" t="s">
        <v>221</v>
      </c>
      <c r="P228" s="48" t="s">
        <v>78</v>
      </c>
      <c r="Q228" s="44"/>
      <c r="R228" s="69"/>
      <c r="S228" s="149"/>
      <c r="T228" s="44" t="s">
        <v>58</v>
      </c>
      <c r="U228" s="44" t="s">
        <v>54</v>
      </c>
      <c r="V228" s="44" t="s">
        <v>91</v>
      </c>
      <c r="W228" s="71" t="s">
        <v>222</v>
      </c>
    </row>
    <row r="229" spans="2:23" ht="15" customHeight="1" x14ac:dyDescent="0.25">
      <c r="B229" s="43"/>
      <c r="C229" s="44"/>
      <c r="D229" s="44" t="s">
        <v>93</v>
      </c>
      <c r="E229" s="45"/>
      <c r="F229" s="45"/>
      <c r="G229" s="45">
        <v>44825</v>
      </c>
      <c r="H229" s="45" t="s">
        <v>58</v>
      </c>
      <c r="I229" s="44"/>
      <c r="J229" s="44" t="s">
        <v>58</v>
      </c>
      <c r="K229" s="44"/>
      <c r="L229" s="44" t="s">
        <v>76</v>
      </c>
      <c r="M229" s="44"/>
      <c r="N229" s="48"/>
      <c r="O229" s="65">
        <v>0.99129999999999996</v>
      </c>
      <c r="P229" s="48" t="s">
        <v>78</v>
      </c>
      <c r="Q229" s="44"/>
      <c r="R229" s="69"/>
      <c r="S229" s="149"/>
      <c r="T229" s="44" t="s">
        <v>58</v>
      </c>
      <c r="U229" s="44" t="s">
        <v>54</v>
      </c>
      <c r="V229" s="44" t="s">
        <v>91</v>
      </c>
      <c r="W229" s="97"/>
    </row>
    <row r="230" spans="2:23" ht="15" customHeight="1" x14ac:dyDescent="0.25">
      <c r="B230" s="43"/>
      <c r="C230" s="44"/>
      <c r="D230" s="44" t="s">
        <v>95</v>
      </c>
      <c r="E230" s="45"/>
      <c r="F230" s="45"/>
      <c r="G230" s="45" t="s">
        <v>58</v>
      </c>
      <c r="H230" s="45" t="s">
        <v>58</v>
      </c>
      <c r="I230" s="44"/>
      <c r="J230" s="44" t="s">
        <v>58</v>
      </c>
      <c r="K230" s="44"/>
      <c r="L230" s="44" t="s">
        <v>76</v>
      </c>
      <c r="M230" s="44"/>
      <c r="N230" s="48"/>
      <c r="O230" s="65">
        <f>O229*2</f>
        <v>1.9825999999999999</v>
      </c>
      <c r="P230" s="48" t="s">
        <v>78</v>
      </c>
      <c r="Q230" s="44"/>
      <c r="R230" s="69"/>
      <c r="S230" s="149"/>
      <c r="T230" s="44" t="s">
        <v>58</v>
      </c>
      <c r="U230" s="44" t="s">
        <v>54</v>
      </c>
      <c r="V230" s="44" t="s">
        <v>91</v>
      </c>
      <c r="W230" s="97"/>
    </row>
    <row r="231" spans="2:23" ht="15" customHeight="1" x14ac:dyDescent="0.25">
      <c r="B231" s="43"/>
      <c r="C231" s="44"/>
      <c r="D231" s="44" t="s">
        <v>97</v>
      </c>
      <c r="E231" s="45"/>
      <c r="F231" s="45"/>
      <c r="G231" s="45" t="s">
        <v>58</v>
      </c>
      <c r="H231" s="45" t="s">
        <v>58</v>
      </c>
      <c r="I231" s="44"/>
      <c r="J231" s="44" t="s">
        <v>58</v>
      </c>
      <c r="K231" s="44"/>
      <c r="L231" s="44" t="s">
        <v>76</v>
      </c>
      <c r="M231" s="44"/>
      <c r="N231" s="48"/>
      <c r="O231" s="65">
        <v>3.9443000000000001</v>
      </c>
      <c r="P231" s="48" t="s">
        <v>78</v>
      </c>
      <c r="Q231" s="44"/>
      <c r="R231" s="69"/>
      <c r="S231" s="149"/>
      <c r="T231" s="44" t="s">
        <v>58</v>
      </c>
      <c r="U231" s="44" t="s">
        <v>54</v>
      </c>
      <c r="V231" s="44" t="s">
        <v>91</v>
      </c>
      <c r="W231" s="97"/>
    </row>
    <row r="232" spans="2:23" ht="15" customHeight="1" x14ac:dyDescent="0.25">
      <c r="B232" s="43"/>
      <c r="C232" s="44"/>
      <c r="D232" s="44" t="s">
        <v>99</v>
      </c>
      <c r="E232" s="45"/>
      <c r="F232" s="45"/>
      <c r="G232" s="45" t="s">
        <v>58</v>
      </c>
      <c r="H232" s="45" t="s">
        <v>58</v>
      </c>
      <c r="I232" s="44"/>
      <c r="J232" s="44" t="s">
        <v>58</v>
      </c>
      <c r="K232" s="44"/>
      <c r="L232" s="44" t="s">
        <v>76</v>
      </c>
      <c r="M232" s="44"/>
      <c r="N232" s="48"/>
      <c r="O232" s="65">
        <v>10.936500000000001</v>
      </c>
      <c r="P232" s="48" t="s">
        <v>78</v>
      </c>
      <c r="Q232" s="44"/>
      <c r="R232" s="69"/>
      <c r="S232" s="149"/>
      <c r="T232" s="44" t="s">
        <v>58</v>
      </c>
      <c r="U232" s="44" t="s">
        <v>54</v>
      </c>
      <c r="V232" s="44" t="s">
        <v>91</v>
      </c>
      <c r="W232" s="97"/>
    </row>
    <row r="233" spans="2:23" ht="15.75" customHeight="1" thickBot="1" x14ac:dyDescent="0.3">
      <c r="B233" s="50"/>
      <c r="C233" s="51"/>
      <c r="D233" s="51" t="s">
        <v>100</v>
      </c>
      <c r="E233" s="52"/>
      <c r="F233" s="52"/>
      <c r="G233" s="52" t="s">
        <v>58</v>
      </c>
      <c r="H233" s="52" t="s">
        <v>58</v>
      </c>
      <c r="I233" s="51"/>
      <c r="J233" s="51" t="s">
        <v>58</v>
      </c>
      <c r="K233" s="51"/>
      <c r="L233" s="51" t="s">
        <v>76</v>
      </c>
      <c r="M233" s="51"/>
      <c r="N233" s="54"/>
      <c r="O233" s="72">
        <v>10.936500000000001</v>
      </c>
      <c r="P233" s="54" t="s">
        <v>78</v>
      </c>
      <c r="Q233" s="51"/>
      <c r="R233" s="73"/>
      <c r="S233" s="150"/>
      <c r="T233" s="51" t="s">
        <v>58</v>
      </c>
      <c r="U233" s="51" t="s">
        <v>54</v>
      </c>
      <c r="V233" s="51" t="s">
        <v>91</v>
      </c>
      <c r="W233" s="98"/>
    </row>
    <row r="234" spans="2:23" ht="45" customHeight="1" x14ac:dyDescent="0.25">
      <c r="B234" s="108" t="s">
        <v>43</v>
      </c>
      <c r="C234" s="100" t="s">
        <v>235</v>
      </c>
      <c r="D234" s="32" t="s">
        <v>44</v>
      </c>
      <c r="E234" s="33">
        <v>44133</v>
      </c>
      <c r="F234" s="33">
        <v>45554</v>
      </c>
      <c r="G234" s="33" t="s">
        <v>89</v>
      </c>
      <c r="H234" s="33">
        <v>46752</v>
      </c>
      <c r="I234" s="32" t="s">
        <v>46</v>
      </c>
      <c r="J234" s="56">
        <v>3000</v>
      </c>
      <c r="K234" s="32" t="s">
        <v>48</v>
      </c>
      <c r="L234" s="32" t="s">
        <v>49</v>
      </c>
      <c r="M234" s="34">
        <f>352.56/365</f>
        <v>0.96591780821917805</v>
      </c>
      <c r="N234" s="35" t="s">
        <v>50</v>
      </c>
      <c r="O234" s="35"/>
      <c r="P234" s="35"/>
      <c r="Q234" s="100" t="s">
        <v>224</v>
      </c>
      <c r="R234" s="151" t="s">
        <v>270</v>
      </c>
      <c r="S234" s="32"/>
      <c r="T234" s="32" t="s">
        <v>53</v>
      </c>
      <c r="U234" s="32" t="s">
        <v>157</v>
      </c>
      <c r="V234" s="32" t="s">
        <v>55</v>
      </c>
      <c r="W234" s="107" t="s">
        <v>226</v>
      </c>
    </row>
    <row r="235" spans="2:23" x14ac:dyDescent="0.25">
      <c r="B235" s="20"/>
      <c r="C235" s="15"/>
      <c r="D235" s="38" t="s">
        <v>60</v>
      </c>
      <c r="E235" s="37"/>
      <c r="F235" s="37"/>
      <c r="G235" s="37" t="s">
        <v>58</v>
      </c>
      <c r="H235" s="37" t="s">
        <v>58</v>
      </c>
      <c r="I235" s="15"/>
      <c r="J235" s="93">
        <v>3000</v>
      </c>
      <c r="K235" s="38" t="s">
        <v>48</v>
      </c>
      <c r="L235" s="38" t="s">
        <v>49</v>
      </c>
      <c r="M235" s="93">
        <v>0</v>
      </c>
      <c r="N235" s="79" t="s">
        <v>50</v>
      </c>
      <c r="O235" s="79"/>
      <c r="P235" s="79"/>
      <c r="Q235" s="101"/>
      <c r="R235" s="152"/>
      <c r="S235" s="38"/>
      <c r="T235" s="15" t="s">
        <v>58</v>
      </c>
      <c r="U235" s="38" t="s">
        <v>157</v>
      </c>
      <c r="V235" s="38" t="s">
        <v>55</v>
      </c>
      <c r="W235" s="42" t="s">
        <v>58</v>
      </c>
    </row>
    <row r="236" spans="2:23" x14ac:dyDescent="0.25">
      <c r="B236" s="20"/>
      <c r="C236" s="15"/>
      <c r="D236" s="15" t="s">
        <v>61</v>
      </c>
      <c r="E236" s="37"/>
      <c r="F236" s="37"/>
      <c r="G236" s="37" t="s">
        <v>58</v>
      </c>
      <c r="H236" s="37" t="s">
        <v>58</v>
      </c>
      <c r="I236" s="15"/>
      <c r="J236" s="16">
        <v>750</v>
      </c>
      <c r="K236" s="15" t="s">
        <v>48</v>
      </c>
      <c r="L236" s="15" t="s">
        <v>49</v>
      </c>
      <c r="M236" s="16">
        <v>0</v>
      </c>
      <c r="N236" s="39" t="s">
        <v>50</v>
      </c>
      <c r="O236" s="39"/>
      <c r="P236" s="39"/>
      <c r="Q236" s="102"/>
      <c r="R236" s="152"/>
      <c r="S236" s="15"/>
      <c r="T236" s="15" t="s">
        <v>58</v>
      </c>
      <c r="U236" s="15" t="s">
        <v>157</v>
      </c>
      <c r="V236" s="15" t="s">
        <v>55</v>
      </c>
      <c r="W236" s="40" t="s">
        <v>58</v>
      </c>
    </row>
    <row r="237" spans="2:23" x14ac:dyDescent="0.25">
      <c r="B237" s="20"/>
      <c r="C237" s="15"/>
      <c r="D237" s="15" t="s">
        <v>63</v>
      </c>
      <c r="E237" s="37"/>
      <c r="F237" s="37"/>
      <c r="G237" s="37" t="s">
        <v>58</v>
      </c>
      <c r="H237" s="37" t="s">
        <v>58</v>
      </c>
      <c r="I237" s="15"/>
      <c r="J237" s="16">
        <v>750</v>
      </c>
      <c r="K237" s="15" t="s">
        <v>48</v>
      </c>
      <c r="L237" s="15" t="s">
        <v>49</v>
      </c>
      <c r="M237" s="16">
        <v>0</v>
      </c>
      <c r="N237" s="39" t="s">
        <v>50</v>
      </c>
      <c r="O237" s="39"/>
      <c r="P237" s="39"/>
      <c r="Q237" s="102"/>
      <c r="R237" s="152"/>
      <c r="S237" s="15"/>
      <c r="T237" s="15" t="s">
        <v>58</v>
      </c>
      <c r="U237" s="15" t="s">
        <v>157</v>
      </c>
      <c r="V237" s="15" t="s">
        <v>55</v>
      </c>
      <c r="W237" s="40" t="s">
        <v>58</v>
      </c>
    </row>
    <row r="238" spans="2:23" x14ac:dyDescent="0.25">
      <c r="B238" s="20"/>
      <c r="C238" s="15"/>
      <c r="D238" s="15" t="s">
        <v>71</v>
      </c>
      <c r="E238" s="37"/>
      <c r="F238" s="37"/>
      <c r="G238" s="37" t="s">
        <v>227</v>
      </c>
      <c r="H238" s="37" t="s">
        <v>58</v>
      </c>
      <c r="I238" s="15"/>
      <c r="J238" s="16">
        <v>120000</v>
      </c>
      <c r="K238" s="15" t="s">
        <v>73</v>
      </c>
      <c r="L238" s="15" t="s">
        <v>49</v>
      </c>
      <c r="M238" s="16">
        <v>0</v>
      </c>
      <c r="N238" s="39" t="s">
        <v>50</v>
      </c>
      <c r="O238" s="39"/>
      <c r="P238" s="39"/>
      <c r="Q238" s="102"/>
      <c r="R238" s="152"/>
      <c r="S238" s="63"/>
      <c r="T238" s="15" t="s">
        <v>58</v>
      </c>
      <c r="U238" s="15" t="s">
        <v>157</v>
      </c>
      <c r="V238" s="15" t="s">
        <v>55</v>
      </c>
      <c r="W238" s="40" t="s">
        <v>58</v>
      </c>
    </row>
    <row r="239" spans="2:23" x14ac:dyDescent="0.25">
      <c r="B239" s="20"/>
      <c r="C239" s="15"/>
      <c r="D239" s="15" t="s">
        <v>57</v>
      </c>
      <c r="E239" s="37"/>
      <c r="F239" s="37"/>
      <c r="G239" s="37" t="s">
        <v>58</v>
      </c>
      <c r="H239" s="37" t="s">
        <v>228</v>
      </c>
      <c r="I239" s="15"/>
      <c r="J239" s="16">
        <v>0</v>
      </c>
      <c r="K239" s="15" t="s">
        <v>48</v>
      </c>
      <c r="L239" s="15" t="s">
        <v>49</v>
      </c>
      <c r="M239" s="17">
        <f>26.37/365</f>
        <v>7.2246575342465758E-2</v>
      </c>
      <c r="N239" s="39" t="s">
        <v>50</v>
      </c>
      <c r="O239" s="39"/>
      <c r="P239" s="39"/>
      <c r="Q239" s="102" t="s">
        <v>229</v>
      </c>
      <c r="R239" s="152"/>
      <c r="S239" s="63"/>
      <c r="T239" s="15" t="s">
        <v>58</v>
      </c>
      <c r="U239" s="15" t="s">
        <v>157</v>
      </c>
      <c r="V239" s="15" t="s">
        <v>55</v>
      </c>
      <c r="W239" s="40" t="s">
        <v>58</v>
      </c>
    </row>
    <row r="240" spans="2:23" x14ac:dyDescent="0.25">
      <c r="B240" s="20"/>
      <c r="C240" s="15"/>
      <c r="D240" s="15" t="s">
        <v>44</v>
      </c>
      <c r="E240" s="37"/>
      <c r="F240" s="37"/>
      <c r="G240" s="37">
        <v>45292</v>
      </c>
      <c r="H240" s="37">
        <v>45657</v>
      </c>
      <c r="I240" s="15"/>
      <c r="J240" s="16">
        <v>4500</v>
      </c>
      <c r="K240" s="15" t="s">
        <v>48</v>
      </c>
      <c r="L240" s="15" t="s">
        <v>49</v>
      </c>
      <c r="M240" s="17">
        <f>433.83/365</f>
        <v>1.1885753424657535</v>
      </c>
      <c r="N240" s="39" t="s">
        <v>50</v>
      </c>
      <c r="O240" s="39"/>
      <c r="P240" s="39"/>
      <c r="Q240" s="101" t="s">
        <v>230</v>
      </c>
      <c r="R240" s="152"/>
      <c r="S240" s="15"/>
      <c r="T240" s="15" t="s">
        <v>58</v>
      </c>
      <c r="U240" s="15" t="s">
        <v>157</v>
      </c>
      <c r="V240" s="15" t="s">
        <v>55</v>
      </c>
      <c r="W240" s="40" t="s">
        <v>231</v>
      </c>
    </row>
    <row r="241" spans="2:23" x14ac:dyDescent="0.25">
      <c r="B241" s="20"/>
      <c r="C241" s="15"/>
      <c r="D241" s="15" t="s">
        <v>60</v>
      </c>
      <c r="E241" s="37"/>
      <c r="F241" s="61"/>
      <c r="G241" s="61" t="s">
        <v>58</v>
      </c>
      <c r="H241" s="61" t="s">
        <v>58</v>
      </c>
      <c r="I241" s="63"/>
      <c r="J241" s="16">
        <v>4500</v>
      </c>
      <c r="K241" s="15" t="s">
        <v>48</v>
      </c>
      <c r="L241" s="15" t="s">
        <v>49</v>
      </c>
      <c r="M241" s="16">
        <v>0</v>
      </c>
      <c r="N241" s="39" t="s">
        <v>50</v>
      </c>
      <c r="O241" s="39"/>
      <c r="P241" s="39"/>
      <c r="Q241" s="102"/>
      <c r="R241" s="152"/>
      <c r="S241" s="15"/>
      <c r="T241" s="15" t="s">
        <v>58</v>
      </c>
      <c r="U241" s="15" t="s">
        <v>157</v>
      </c>
      <c r="V241" s="15" t="s">
        <v>55</v>
      </c>
      <c r="W241" s="40" t="s">
        <v>58</v>
      </c>
    </row>
    <row r="242" spans="2:23" x14ac:dyDescent="0.25">
      <c r="B242" s="20"/>
      <c r="C242" s="15"/>
      <c r="D242" s="15" t="s">
        <v>61</v>
      </c>
      <c r="E242" s="62"/>
      <c r="F242" s="37"/>
      <c r="G242" s="37" t="s">
        <v>58</v>
      </c>
      <c r="H242" s="37" t="s">
        <v>58</v>
      </c>
      <c r="I242" s="15"/>
      <c r="J242" s="103">
        <v>1130</v>
      </c>
      <c r="K242" s="15" t="s">
        <v>48</v>
      </c>
      <c r="L242" s="15" t="s">
        <v>49</v>
      </c>
      <c r="M242" s="16">
        <v>0</v>
      </c>
      <c r="N242" s="39" t="s">
        <v>50</v>
      </c>
      <c r="O242" s="39"/>
      <c r="P242" s="39"/>
      <c r="Q242" s="102"/>
      <c r="R242" s="152"/>
      <c r="S242" s="15"/>
      <c r="T242" s="15" t="s">
        <v>58</v>
      </c>
      <c r="U242" s="15" t="s">
        <v>157</v>
      </c>
      <c r="V242" s="15" t="s">
        <v>55</v>
      </c>
      <c r="W242" s="40" t="s">
        <v>58</v>
      </c>
    </row>
    <row r="243" spans="2:23" x14ac:dyDescent="0.25">
      <c r="B243" s="20"/>
      <c r="C243" s="15"/>
      <c r="D243" s="15" t="s">
        <v>63</v>
      </c>
      <c r="E243" s="62"/>
      <c r="F243" s="37"/>
      <c r="G243" s="37" t="s">
        <v>58</v>
      </c>
      <c r="H243" s="37" t="s">
        <v>58</v>
      </c>
      <c r="I243" s="15"/>
      <c r="J243" s="103">
        <v>1130</v>
      </c>
      <c r="K243" s="15" t="s">
        <v>48</v>
      </c>
      <c r="L243" s="15" t="s">
        <v>49</v>
      </c>
      <c r="M243" s="16">
        <v>0</v>
      </c>
      <c r="N243" s="39" t="s">
        <v>50</v>
      </c>
      <c r="O243" s="39"/>
      <c r="P243" s="39"/>
      <c r="Q243" s="102"/>
      <c r="R243" s="152"/>
      <c r="S243" s="15"/>
      <c r="T243" s="15" t="s">
        <v>58</v>
      </c>
      <c r="U243" s="15" t="s">
        <v>157</v>
      </c>
      <c r="V243" s="15" t="s">
        <v>55</v>
      </c>
      <c r="W243" s="40" t="s">
        <v>58</v>
      </c>
    </row>
    <row r="244" spans="2:23" x14ac:dyDescent="0.25">
      <c r="B244" s="20"/>
      <c r="C244" s="15"/>
      <c r="D244" s="15" t="s">
        <v>71</v>
      </c>
      <c r="E244" s="62"/>
      <c r="F244" s="37"/>
      <c r="G244" s="37" t="s">
        <v>58</v>
      </c>
      <c r="H244" s="37" t="s">
        <v>58</v>
      </c>
      <c r="I244" s="15"/>
      <c r="J244" s="103">
        <v>180000</v>
      </c>
      <c r="K244" s="15" t="s">
        <v>73</v>
      </c>
      <c r="L244" s="15" t="s">
        <v>49</v>
      </c>
      <c r="M244" s="16">
        <v>0</v>
      </c>
      <c r="N244" s="39" t="s">
        <v>50</v>
      </c>
      <c r="O244" s="39"/>
      <c r="P244" s="39"/>
      <c r="Q244" s="102"/>
      <c r="R244" s="153"/>
      <c r="S244" s="63"/>
      <c r="T244" s="15" t="s">
        <v>58</v>
      </c>
      <c r="U244" s="15" t="s">
        <v>157</v>
      </c>
      <c r="V244" s="15" t="s">
        <v>55</v>
      </c>
      <c r="W244" s="40" t="s">
        <v>58</v>
      </c>
    </row>
    <row r="245" spans="2:23" x14ac:dyDescent="0.25">
      <c r="B245" s="43"/>
      <c r="C245" s="44"/>
      <c r="D245" s="44" t="s">
        <v>74</v>
      </c>
      <c r="E245" s="104"/>
      <c r="F245" s="45"/>
      <c r="G245" s="45">
        <v>44197</v>
      </c>
      <c r="H245" s="45">
        <v>46752</v>
      </c>
      <c r="I245" s="44"/>
      <c r="J245" s="105" t="s">
        <v>75</v>
      </c>
      <c r="K245" s="44"/>
      <c r="L245" s="44" t="s">
        <v>76</v>
      </c>
      <c r="M245" s="44"/>
      <c r="N245" s="48"/>
      <c r="O245" s="65">
        <v>9.3299999999999994E-2</v>
      </c>
      <c r="P245" s="48" t="s">
        <v>78</v>
      </c>
      <c r="Q245" s="44"/>
      <c r="R245" s="66"/>
      <c r="S245" s="148" t="s">
        <v>225</v>
      </c>
      <c r="T245" s="44" t="s">
        <v>58</v>
      </c>
      <c r="U245" s="44" t="s">
        <v>157</v>
      </c>
      <c r="V245" s="44" t="s">
        <v>79</v>
      </c>
      <c r="W245" s="49" t="s">
        <v>80</v>
      </c>
    </row>
    <row r="246" spans="2:23" x14ac:dyDescent="0.25">
      <c r="B246" s="43"/>
      <c r="C246" s="44"/>
      <c r="D246" s="44" t="s">
        <v>81</v>
      </c>
      <c r="E246" s="104"/>
      <c r="F246" s="45"/>
      <c r="G246" s="45" t="s">
        <v>58</v>
      </c>
      <c r="H246" s="45" t="s">
        <v>58</v>
      </c>
      <c r="I246" s="44"/>
      <c r="J246" s="105" t="s">
        <v>58</v>
      </c>
      <c r="K246" s="44"/>
      <c r="L246" s="44" t="s">
        <v>76</v>
      </c>
      <c r="M246" s="44"/>
      <c r="N246" s="48"/>
      <c r="O246" s="65">
        <v>9.3299999999999994E-2</v>
      </c>
      <c r="P246" s="48" t="s">
        <v>78</v>
      </c>
      <c r="Q246" s="44"/>
      <c r="R246" s="69"/>
      <c r="S246" s="149"/>
      <c r="T246" s="44" t="s">
        <v>58</v>
      </c>
      <c r="U246" s="44" t="s">
        <v>157</v>
      </c>
      <c r="V246" s="44" t="s">
        <v>79</v>
      </c>
      <c r="W246" s="49" t="s">
        <v>58</v>
      </c>
    </row>
    <row r="247" spans="2:23" x14ac:dyDescent="0.25">
      <c r="B247" s="43"/>
      <c r="C247" s="44"/>
      <c r="D247" s="44" t="s">
        <v>82</v>
      </c>
      <c r="E247" s="104"/>
      <c r="F247" s="45"/>
      <c r="G247" s="45" t="s">
        <v>58</v>
      </c>
      <c r="H247" s="45" t="s">
        <v>58</v>
      </c>
      <c r="I247" s="44"/>
      <c r="J247" s="105" t="s">
        <v>58</v>
      </c>
      <c r="K247" s="44"/>
      <c r="L247" s="44" t="s">
        <v>76</v>
      </c>
      <c r="M247" s="44"/>
      <c r="N247" s="48"/>
      <c r="O247" s="65">
        <v>4.6699999999999998E-2</v>
      </c>
      <c r="P247" s="48" t="s">
        <v>78</v>
      </c>
      <c r="Q247" s="44"/>
      <c r="R247" s="69"/>
      <c r="S247" s="149"/>
      <c r="T247" s="44" t="s">
        <v>58</v>
      </c>
      <c r="U247" s="44" t="s">
        <v>157</v>
      </c>
      <c r="V247" s="44" t="s">
        <v>79</v>
      </c>
      <c r="W247" s="49" t="s">
        <v>58</v>
      </c>
    </row>
    <row r="248" spans="2:23" x14ac:dyDescent="0.25">
      <c r="B248" s="43"/>
      <c r="C248" s="44"/>
      <c r="D248" s="44" t="s">
        <v>84</v>
      </c>
      <c r="E248" s="104"/>
      <c r="F248" s="45"/>
      <c r="G248" s="45" t="s">
        <v>58</v>
      </c>
      <c r="H248" s="45" t="s">
        <v>58</v>
      </c>
      <c r="I248" s="44"/>
      <c r="J248" s="105" t="s">
        <v>58</v>
      </c>
      <c r="K248" s="44"/>
      <c r="L248" s="44" t="s">
        <v>76</v>
      </c>
      <c r="M248" s="44"/>
      <c r="N248" s="48"/>
      <c r="O248" s="65">
        <v>9.3299999999999994E-2</v>
      </c>
      <c r="P248" s="48" t="s">
        <v>78</v>
      </c>
      <c r="Q248" s="44"/>
      <c r="R248" s="69"/>
      <c r="S248" s="149"/>
      <c r="T248" s="44" t="s">
        <v>58</v>
      </c>
      <c r="U248" s="44" t="s">
        <v>157</v>
      </c>
      <c r="V248" s="44" t="s">
        <v>79</v>
      </c>
      <c r="W248" s="49" t="s">
        <v>58</v>
      </c>
    </row>
    <row r="249" spans="2:23" ht="25" x14ac:dyDescent="0.25">
      <c r="B249" s="43"/>
      <c r="C249" s="44"/>
      <c r="D249" s="44" t="s">
        <v>88</v>
      </c>
      <c r="E249" s="104"/>
      <c r="F249" s="45"/>
      <c r="G249" s="45" t="s">
        <v>232</v>
      </c>
      <c r="H249" s="45" t="s">
        <v>58</v>
      </c>
      <c r="I249" s="44"/>
      <c r="J249" s="105" t="s">
        <v>58</v>
      </c>
      <c r="K249" s="44"/>
      <c r="L249" s="44" t="s">
        <v>76</v>
      </c>
      <c r="M249" s="44"/>
      <c r="N249" s="48"/>
      <c r="O249" s="65" t="s">
        <v>233</v>
      </c>
      <c r="P249" s="48" t="s">
        <v>78</v>
      </c>
      <c r="Q249" s="44"/>
      <c r="R249" s="69"/>
      <c r="S249" s="149"/>
      <c r="T249" s="44" t="s">
        <v>58</v>
      </c>
      <c r="U249" s="44" t="s">
        <v>157</v>
      </c>
      <c r="V249" s="44" t="s">
        <v>91</v>
      </c>
      <c r="W249" s="71" t="s">
        <v>234</v>
      </c>
    </row>
    <row r="250" spans="2:23" x14ac:dyDescent="0.25">
      <c r="B250" s="43"/>
      <c r="C250" s="44"/>
      <c r="D250" s="44" t="s">
        <v>93</v>
      </c>
      <c r="E250" s="45"/>
      <c r="F250" s="46"/>
      <c r="G250" s="46">
        <v>44197</v>
      </c>
      <c r="H250" s="46" t="s">
        <v>58</v>
      </c>
      <c r="I250" s="106"/>
      <c r="J250" s="44" t="s">
        <v>58</v>
      </c>
      <c r="K250" s="44"/>
      <c r="L250" s="44" t="s">
        <v>76</v>
      </c>
      <c r="M250" s="44"/>
      <c r="N250" s="48"/>
      <c r="O250" s="65">
        <v>0.95</v>
      </c>
      <c r="P250" s="48" t="s">
        <v>78</v>
      </c>
      <c r="Q250" s="44"/>
      <c r="R250" s="69"/>
      <c r="S250" s="149"/>
      <c r="T250" s="44" t="s">
        <v>58</v>
      </c>
      <c r="U250" s="44" t="s">
        <v>157</v>
      </c>
      <c r="V250" s="44" t="s">
        <v>91</v>
      </c>
      <c r="W250" s="49"/>
    </row>
    <row r="251" spans="2:23" x14ac:dyDescent="0.25">
      <c r="B251" s="43"/>
      <c r="C251" s="44"/>
      <c r="D251" s="44" t="s">
        <v>95</v>
      </c>
      <c r="E251" s="45"/>
      <c r="F251" s="45"/>
      <c r="G251" s="45" t="s">
        <v>58</v>
      </c>
      <c r="H251" s="45" t="s">
        <v>58</v>
      </c>
      <c r="I251" s="44"/>
      <c r="J251" s="44" t="s">
        <v>58</v>
      </c>
      <c r="K251" s="44"/>
      <c r="L251" s="44" t="s">
        <v>76</v>
      </c>
      <c r="M251" s="44"/>
      <c r="N251" s="48"/>
      <c r="O251" s="65">
        <v>1.86</v>
      </c>
      <c r="P251" s="48" t="s">
        <v>78</v>
      </c>
      <c r="Q251" s="44"/>
      <c r="R251" s="69"/>
      <c r="S251" s="149"/>
      <c r="T251" s="44" t="s">
        <v>58</v>
      </c>
      <c r="U251" s="44" t="s">
        <v>157</v>
      </c>
      <c r="V251" s="44" t="s">
        <v>91</v>
      </c>
      <c r="W251" s="49"/>
    </row>
    <row r="252" spans="2:23" x14ac:dyDescent="0.25">
      <c r="B252" s="43"/>
      <c r="C252" s="44"/>
      <c r="D252" s="44" t="s">
        <v>97</v>
      </c>
      <c r="E252" s="45"/>
      <c r="F252" s="45"/>
      <c r="G252" s="45" t="s">
        <v>58</v>
      </c>
      <c r="H252" s="45" t="s">
        <v>58</v>
      </c>
      <c r="I252" s="44"/>
      <c r="J252" s="44" t="s">
        <v>58</v>
      </c>
      <c r="K252" s="44"/>
      <c r="L252" s="44" t="s">
        <v>76</v>
      </c>
      <c r="M252" s="44"/>
      <c r="N252" s="48"/>
      <c r="O252" s="65">
        <v>3.8</v>
      </c>
      <c r="P252" s="48" t="s">
        <v>78</v>
      </c>
      <c r="Q252" s="44"/>
      <c r="R252" s="69"/>
      <c r="S252" s="149"/>
      <c r="T252" s="44" t="s">
        <v>58</v>
      </c>
      <c r="U252" s="44" t="s">
        <v>157</v>
      </c>
      <c r="V252" s="44" t="s">
        <v>91</v>
      </c>
      <c r="W252" s="49"/>
    </row>
    <row r="253" spans="2:23" x14ac:dyDescent="0.25">
      <c r="B253" s="43"/>
      <c r="C253" s="44"/>
      <c r="D253" s="44" t="s">
        <v>99</v>
      </c>
      <c r="E253" s="45"/>
      <c r="F253" s="45"/>
      <c r="G253" s="45" t="s">
        <v>58</v>
      </c>
      <c r="H253" s="45" t="s">
        <v>58</v>
      </c>
      <c r="I253" s="44"/>
      <c r="J253" s="44" t="s">
        <v>58</v>
      </c>
      <c r="K253" s="44"/>
      <c r="L253" s="44" t="s">
        <v>76</v>
      </c>
      <c r="M253" s="44"/>
      <c r="N253" s="48"/>
      <c r="O253" s="65">
        <v>10.54</v>
      </c>
      <c r="P253" s="48" t="s">
        <v>78</v>
      </c>
      <c r="Q253" s="44"/>
      <c r="R253" s="69"/>
      <c r="S253" s="149"/>
      <c r="T253" s="44" t="s">
        <v>58</v>
      </c>
      <c r="U253" s="44" t="s">
        <v>157</v>
      </c>
      <c r="V253" s="44" t="s">
        <v>91</v>
      </c>
      <c r="W253" s="49"/>
    </row>
    <row r="254" spans="2:23" ht="13" thickBot="1" x14ac:dyDescent="0.3">
      <c r="B254" s="130"/>
      <c r="C254" s="131"/>
      <c r="D254" s="131" t="s">
        <v>100</v>
      </c>
      <c r="E254" s="132"/>
      <c r="F254" s="132"/>
      <c r="G254" s="132" t="s">
        <v>58</v>
      </c>
      <c r="H254" s="132" t="s">
        <v>58</v>
      </c>
      <c r="I254" s="131"/>
      <c r="J254" s="131" t="s">
        <v>58</v>
      </c>
      <c r="K254" s="131"/>
      <c r="L254" s="131" t="s">
        <v>76</v>
      </c>
      <c r="M254" s="131"/>
      <c r="N254" s="133"/>
      <c r="O254" s="134">
        <v>10.54</v>
      </c>
      <c r="P254" s="133" t="s">
        <v>78</v>
      </c>
      <c r="Q254" s="131"/>
      <c r="R254" s="135"/>
      <c r="S254" s="149"/>
      <c r="T254" s="131" t="s">
        <v>58</v>
      </c>
      <c r="U254" s="131" t="s">
        <v>157</v>
      </c>
      <c r="V254" s="131" t="s">
        <v>91</v>
      </c>
      <c r="W254" s="136"/>
    </row>
    <row r="255" spans="2:23" ht="12.75" customHeight="1" x14ac:dyDescent="0.25">
      <c r="B255" s="31" t="s">
        <v>43</v>
      </c>
      <c r="C255" s="74" t="s">
        <v>245</v>
      </c>
      <c r="D255" s="32" t="s">
        <v>44</v>
      </c>
      <c r="E255" s="33">
        <v>43061</v>
      </c>
      <c r="F255" s="33">
        <v>44813</v>
      </c>
      <c r="G255" s="33" t="s">
        <v>236</v>
      </c>
      <c r="H255" s="33">
        <v>47118</v>
      </c>
      <c r="I255" s="32" t="s">
        <v>46</v>
      </c>
      <c r="J255" s="56">
        <v>6000</v>
      </c>
      <c r="K255" s="32" t="s">
        <v>48</v>
      </c>
      <c r="L255" s="32" t="s">
        <v>49</v>
      </c>
      <c r="M255" s="34">
        <f>362.57/365</f>
        <v>0.99334246575342466</v>
      </c>
      <c r="N255" s="35" t="s">
        <v>50</v>
      </c>
      <c r="O255" s="91"/>
      <c r="P255" s="35"/>
      <c r="Q255" s="35" t="s">
        <v>237</v>
      </c>
      <c r="R255" s="151" t="s">
        <v>271</v>
      </c>
      <c r="S255" s="32"/>
      <c r="T255" s="32" t="s">
        <v>53</v>
      </c>
      <c r="U255" s="32" t="s">
        <v>54</v>
      </c>
      <c r="V255" s="32" t="s">
        <v>55</v>
      </c>
      <c r="W255" s="111" t="s">
        <v>239</v>
      </c>
    </row>
    <row r="256" spans="2:23" ht="12.75" customHeight="1" x14ac:dyDescent="0.25">
      <c r="B256" s="20"/>
      <c r="C256" s="15"/>
      <c r="D256" s="15" t="s">
        <v>63</v>
      </c>
      <c r="E256" s="37"/>
      <c r="F256" s="37"/>
      <c r="G256" s="37" t="s">
        <v>58</v>
      </c>
      <c r="H256" s="37"/>
      <c r="I256" s="15"/>
      <c r="J256" s="16">
        <v>1500</v>
      </c>
      <c r="K256" s="15" t="s">
        <v>48</v>
      </c>
      <c r="L256" s="15" t="s">
        <v>49</v>
      </c>
      <c r="M256" s="16">
        <v>0</v>
      </c>
      <c r="N256" s="39" t="s">
        <v>50</v>
      </c>
      <c r="O256" s="92"/>
      <c r="P256" s="39"/>
      <c r="Q256" s="15"/>
      <c r="R256" s="152"/>
      <c r="S256" s="15"/>
      <c r="T256" s="15" t="s">
        <v>58</v>
      </c>
      <c r="U256" s="15" t="s">
        <v>54</v>
      </c>
      <c r="V256" s="15" t="s">
        <v>55</v>
      </c>
      <c r="W256" s="112" t="s">
        <v>58</v>
      </c>
    </row>
    <row r="257" spans="2:23" x14ac:dyDescent="0.25">
      <c r="B257" s="20"/>
      <c r="C257" s="15"/>
      <c r="D257" s="15" t="s">
        <v>60</v>
      </c>
      <c r="E257" s="37"/>
      <c r="F257" s="37"/>
      <c r="G257" s="37" t="s">
        <v>58</v>
      </c>
      <c r="H257" s="37"/>
      <c r="I257" s="15"/>
      <c r="J257" s="16">
        <v>6000</v>
      </c>
      <c r="K257" s="15" t="s">
        <v>48</v>
      </c>
      <c r="L257" s="15" t="s">
        <v>49</v>
      </c>
      <c r="M257" s="16">
        <v>0</v>
      </c>
      <c r="N257" s="39" t="s">
        <v>50</v>
      </c>
      <c r="O257" s="92"/>
      <c r="P257" s="39"/>
      <c r="Q257" s="15"/>
      <c r="R257" s="152"/>
      <c r="S257" s="15"/>
      <c r="T257" s="15" t="s">
        <v>58</v>
      </c>
      <c r="U257" s="15" t="s">
        <v>54</v>
      </c>
      <c r="V257" s="15" t="s">
        <v>55</v>
      </c>
      <c r="W257" s="112" t="s">
        <v>58</v>
      </c>
    </row>
    <row r="258" spans="2:23" x14ac:dyDescent="0.25">
      <c r="B258" s="20"/>
      <c r="C258" s="15"/>
      <c r="D258" s="15" t="s">
        <v>61</v>
      </c>
      <c r="E258" s="37"/>
      <c r="F258" s="37"/>
      <c r="G258" s="37" t="s">
        <v>58</v>
      </c>
      <c r="H258" s="37"/>
      <c r="I258" s="15"/>
      <c r="J258" s="16">
        <v>1500</v>
      </c>
      <c r="K258" s="15" t="s">
        <v>48</v>
      </c>
      <c r="L258" s="15" t="s">
        <v>49</v>
      </c>
      <c r="M258" s="16">
        <v>0</v>
      </c>
      <c r="N258" s="39" t="s">
        <v>50</v>
      </c>
      <c r="O258" s="92"/>
      <c r="P258" s="39"/>
      <c r="Q258" s="15"/>
      <c r="R258" s="152"/>
      <c r="S258" s="15"/>
      <c r="T258" s="15" t="s">
        <v>58</v>
      </c>
      <c r="U258" s="15" t="s">
        <v>54</v>
      </c>
      <c r="V258" s="15" t="s">
        <v>55</v>
      </c>
      <c r="W258" s="112" t="s">
        <v>58</v>
      </c>
    </row>
    <row r="259" spans="2:23" x14ac:dyDescent="0.25">
      <c r="B259" s="20"/>
      <c r="C259" s="15"/>
      <c r="D259" s="15" t="s">
        <v>71</v>
      </c>
      <c r="E259" s="37"/>
      <c r="F259" s="37"/>
      <c r="G259" s="37" t="s">
        <v>58</v>
      </c>
      <c r="H259" s="37"/>
      <c r="I259" s="15"/>
      <c r="J259" s="16">
        <v>360000</v>
      </c>
      <c r="K259" s="15" t="s">
        <v>73</v>
      </c>
      <c r="L259" s="15" t="s">
        <v>49</v>
      </c>
      <c r="M259" s="16">
        <v>0</v>
      </c>
      <c r="N259" s="39" t="s">
        <v>50</v>
      </c>
      <c r="O259" s="92"/>
      <c r="P259" s="39"/>
      <c r="Q259" s="15"/>
      <c r="R259" s="152"/>
      <c r="S259" s="63"/>
      <c r="T259" s="15" t="s">
        <v>58</v>
      </c>
      <c r="U259" s="15" t="s">
        <v>54</v>
      </c>
      <c r="V259" s="15" t="s">
        <v>55</v>
      </c>
      <c r="W259" s="112" t="s">
        <v>58</v>
      </c>
    </row>
    <row r="260" spans="2:23" ht="13.5" customHeight="1" x14ac:dyDescent="0.25">
      <c r="B260" s="20"/>
      <c r="C260" s="15"/>
      <c r="D260" s="15" t="s">
        <v>110</v>
      </c>
      <c r="E260" s="37"/>
      <c r="F260" s="37"/>
      <c r="G260" s="37" t="s">
        <v>58</v>
      </c>
      <c r="H260" s="37"/>
      <c r="I260" s="15"/>
      <c r="J260" s="16">
        <v>3000</v>
      </c>
      <c r="K260" s="15" t="s">
        <v>48</v>
      </c>
      <c r="L260" s="15" t="s">
        <v>49</v>
      </c>
      <c r="M260" s="17">
        <f>26.37/365</f>
        <v>7.2246575342465758E-2</v>
      </c>
      <c r="N260" s="39" t="s">
        <v>50</v>
      </c>
      <c r="O260" s="92"/>
      <c r="P260" s="39"/>
      <c r="Q260" s="15" t="s">
        <v>240</v>
      </c>
      <c r="R260" s="152"/>
      <c r="S260" s="63"/>
      <c r="T260" s="15" t="s">
        <v>58</v>
      </c>
      <c r="U260" s="15" t="s">
        <v>54</v>
      </c>
      <c r="V260" s="15" t="s">
        <v>55</v>
      </c>
      <c r="W260" s="112" t="s">
        <v>58</v>
      </c>
    </row>
    <row r="261" spans="2:23" ht="25.5" customHeight="1" x14ac:dyDescent="0.25">
      <c r="B261" s="43"/>
      <c r="C261" s="44"/>
      <c r="D261" s="44" t="s">
        <v>74</v>
      </c>
      <c r="E261" s="45"/>
      <c r="F261" s="45"/>
      <c r="G261" s="45" t="s">
        <v>236</v>
      </c>
      <c r="H261" s="45"/>
      <c r="I261" s="44"/>
      <c r="J261" s="47" t="s">
        <v>75</v>
      </c>
      <c r="K261" s="44"/>
      <c r="L261" s="44" t="s">
        <v>76</v>
      </c>
      <c r="M261" s="44"/>
      <c r="N261" s="48"/>
      <c r="O261" s="65">
        <v>8.3299999999999999E-2</v>
      </c>
      <c r="P261" s="48" t="s">
        <v>78</v>
      </c>
      <c r="Q261" s="44"/>
      <c r="R261" s="109"/>
      <c r="S261" s="148" t="s">
        <v>238</v>
      </c>
      <c r="T261" s="44" t="s">
        <v>58</v>
      </c>
      <c r="U261" s="44" t="s">
        <v>54</v>
      </c>
      <c r="V261" s="44" t="s">
        <v>79</v>
      </c>
      <c r="W261" s="71" t="s">
        <v>241</v>
      </c>
    </row>
    <row r="262" spans="2:23" ht="15" customHeight="1" x14ac:dyDescent="0.25">
      <c r="B262" s="43"/>
      <c r="C262" s="44"/>
      <c r="D262" s="44" t="s">
        <v>81</v>
      </c>
      <c r="E262" s="45"/>
      <c r="F262" s="45"/>
      <c r="G262" s="45" t="s">
        <v>58</v>
      </c>
      <c r="H262" s="45"/>
      <c r="I262" s="44"/>
      <c r="J262" s="47" t="s">
        <v>58</v>
      </c>
      <c r="K262" s="44"/>
      <c r="L262" s="44" t="s">
        <v>76</v>
      </c>
      <c r="M262" s="44"/>
      <c r="N262" s="48"/>
      <c r="O262" s="65">
        <v>8.3299999999999999E-2</v>
      </c>
      <c r="P262" s="48" t="s">
        <v>78</v>
      </c>
      <c r="Q262" s="44"/>
      <c r="R262" s="69"/>
      <c r="S262" s="149"/>
      <c r="T262" s="44" t="s">
        <v>58</v>
      </c>
      <c r="U262" s="44" t="s">
        <v>54</v>
      </c>
      <c r="V262" s="44" t="s">
        <v>79</v>
      </c>
      <c r="W262" s="49" t="s">
        <v>58</v>
      </c>
    </row>
    <row r="263" spans="2:23" ht="15" customHeight="1" x14ac:dyDescent="0.25">
      <c r="B263" s="43"/>
      <c r="C263" s="44"/>
      <c r="D263" s="44" t="s">
        <v>82</v>
      </c>
      <c r="E263" s="45"/>
      <c r="F263" s="45"/>
      <c r="G263" s="45" t="s">
        <v>58</v>
      </c>
      <c r="H263" s="45"/>
      <c r="I263" s="44"/>
      <c r="J263" s="47" t="s">
        <v>58</v>
      </c>
      <c r="K263" s="44"/>
      <c r="L263" s="44" t="s">
        <v>76</v>
      </c>
      <c r="M263" s="44"/>
      <c r="N263" s="48"/>
      <c r="O263" s="65">
        <v>4.1700000000000001E-2</v>
      </c>
      <c r="P263" s="48" t="s">
        <v>78</v>
      </c>
      <c r="Q263" s="44"/>
      <c r="R263" s="69"/>
      <c r="S263" s="149"/>
      <c r="T263" s="44" t="s">
        <v>58</v>
      </c>
      <c r="U263" s="44" t="s">
        <v>54</v>
      </c>
      <c r="V263" s="44" t="s">
        <v>79</v>
      </c>
      <c r="W263" s="49" t="s">
        <v>58</v>
      </c>
    </row>
    <row r="264" spans="2:23" ht="15" customHeight="1" x14ac:dyDescent="0.25">
      <c r="B264" s="43"/>
      <c r="C264" s="44"/>
      <c r="D264" s="44" t="s">
        <v>84</v>
      </c>
      <c r="E264" s="45"/>
      <c r="F264" s="45"/>
      <c r="G264" s="45" t="s">
        <v>58</v>
      </c>
      <c r="H264" s="45"/>
      <c r="I264" s="44"/>
      <c r="J264" s="47" t="s">
        <v>58</v>
      </c>
      <c r="K264" s="44"/>
      <c r="L264" s="44" t="s">
        <v>76</v>
      </c>
      <c r="M264" s="44"/>
      <c r="N264" s="48"/>
      <c r="O264" s="65">
        <v>8.3299999999999999E-2</v>
      </c>
      <c r="P264" s="48" t="s">
        <v>78</v>
      </c>
      <c r="Q264" s="44"/>
      <c r="R264" s="69"/>
      <c r="S264" s="149"/>
      <c r="T264" s="44" t="s">
        <v>58</v>
      </c>
      <c r="U264" s="44" t="s">
        <v>54</v>
      </c>
      <c r="V264" s="44" t="s">
        <v>79</v>
      </c>
      <c r="W264" s="49" t="s">
        <v>58</v>
      </c>
    </row>
    <row r="265" spans="2:23" ht="39" customHeight="1" x14ac:dyDescent="0.25">
      <c r="B265" s="43"/>
      <c r="C265" s="44"/>
      <c r="D265" s="44" t="s">
        <v>88</v>
      </c>
      <c r="E265" s="45"/>
      <c r="F265" s="45"/>
      <c r="G265" s="45">
        <v>45017</v>
      </c>
      <c r="H265" s="45"/>
      <c r="I265" s="44"/>
      <c r="J265" s="47" t="s">
        <v>58</v>
      </c>
      <c r="K265" s="44"/>
      <c r="L265" s="44" t="s">
        <v>76</v>
      </c>
      <c r="M265" s="44"/>
      <c r="N265" s="48"/>
      <c r="O265" s="110" t="s">
        <v>242</v>
      </c>
      <c r="P265" s="48" t="s">
        <v>78</v>
      </c>
      <c r="Q265" s="44"/>
      <c r="R265" s="69"/>
      <c r="S265" s="149"/>
      <c r="T265" s="44" t="s">
        <v>58</v>
      </c>
      <c r="U265" s="44" t="s">
        <v>54</v>
      </c>
      <c r="V265" s="44" t="s">
        <v>91</v>
      </c>
      <c r="W265" s="71" t="s">
        <v>243</v>
      </c>
    </row>
    <row r="266" spans="2:23" ht="15" customHeight="1" x14ac:dyDescent="0.25">
      <c r="B266" s="43"/>
      <c r="C266" s="44"/>
      <c r="D266" s="44" t="s">
        <v>93</v>
      </c>
      <c r="E266" s="45"/>
      <c r="F266" s="45"/>
      <c r="G266" s="45" t="s">
        <v>236</v>
      </c>
      <c r="H266" s="45"/>
      <c r="I266" s="44"/>
      <c r="J266" s="47" t="s">
        <v>58</v>
      </c>
      <c r="K266" s="44"/>
      <c r="L266" s="44" t="s">
        <v>76</v>
      </c>
      <c r="M266" s="44"/>
      <c r="N266" s="48"/>
      <c r="O266" s="110">
        <v>0.95</v>
      </c>
      <c r="P266" s="48" t="s">
        <v>78</v>
      </c>
      <c r="Q266" s="44"/>
      <c r="R266" s="69"/>
      <c r="S266" s="149"/>
      <c r="T266" s="44" t="s">
        <v>58</v>
      </c>
      <c r="U266" s="44" t="s">
        <v>54</v>
      </c>
      <c r="V266" s="44" t="s">
        <v>91</v>
      </c>
      <c r="W266" s="71" t="s">
        <v>244</v>
      </c>
    </row>
    <row r="267" spans="2:23" ht="15" customHeight="1" x14ac:dyDescent="0.25">
      <c r="B267" s="43"/>
      <c r="C267" s="44"/>
      <c r="D267" s="44" t="s">
        <v>95</v>
      </c>
      <c r="E267" s="45"/>
      <c r="F267" s="45"/>
      <c r="G267" s="45" t="s">
        <v>58</v>
      </c>
      <c r="H267" s="45"/>
      <c r="I267" s="44"/>
      <c r="J267" s="47" t="s">
        <v>58</v>
      </c>
      <c r="K267" s="44"/>
      <c r="L267" s="44" t="s">
        <v>76</v>
      </c>
      <c r="M267" s="44"/>
      <c r="N267" s="48"/>
      <c r="O267" s="110">
        <v>1.66</v>
      </c>
      <c r="P267" s="48" t="s">
        <v>78</v>
      </c>
      <c r="Q267" s="44"/>
      <c r="R267" s="69"/>
      <c r="S267" s="149"/>
      <c r="T267" s="44" t="s">
        <v>58</v>
      </c>
      <c r="U267" s="44" t="s">
        <v>54</v>
      </c>
      <c r="V267" s="44" t="s">
        <v>91</v>
      </c>
      <c r="W267" s="49" t="s">
        <v>58</v>
      </c>
    </row>
    <row r="268" spans="2:23" ht="15" customHeight="1" x14ac:dyDescent="0.25">
      <c r="B268" s="43"/>
      <c r="C268" s="44"/>
      <c r="D268" s="44" t="s">
        <v>97</v>
      </c>
      <c r="E268" s="45"/>
      <c r="F268" s="45"/>
      <c r="G268" s="45" t="s">
        <v>58</v>
      </c>
      <c r="H268" s="45"/>
      <c r="I268" s="44"/>
      <c r="J268" s="47" t="s">
        <v>58</v>
      </c>
      <c r="K268" s="44"/>
      <c r="L268" s="44" t="s">
        <v>76</v>
      </c>
      <c r="M268" s="44"/>
      <c r="N268" s="48"/>
      <c r="O268" s="110">
        <v>3.8</v>
      </c>
      <c r="P268" s="48" t="s">
        <v>78</v>
      </c>
      <c r="Q268" s="44"/>
      <c r="R268" s="69"/>
      <c r="S268" s="149"/>
      <c r="T268" s="44" t="s">
        <v>58</v>
      </c>
      <c r="U268" s="44" t="s">
        <v>54</v>
      </c>
      <c r="V268" s="44" t="s">
        <v>91</v>
      </c>
      <c r="W268" s="49" t="s">
        <v>58</v>
      </c>
    </row>
    <row r="269" spans="2:23" ht="15" customHeight="1" x14ac:dyDescent="0.25">
      <c r="B269" s="43"/>
      <c r="C269" s="44"/>
      <c r="D269" s="44" t="s">
        <v>99</v>
      </c>
      <c r="E269" s="45"/>
      <c r="F269" s="45"/>
      <c r="G269" s="45" t="s">
        <v>58</v>
      </c>
      <c r="H269" s="45"/>
      <c r="I269" s="44"/>
      <c r="J269" s="47" t="s">
        <v>58</v>
      </c>
      <c r="K269" s="44"/>
      <c r="L269" s="44" t="s">
        <v>76</v>
      </c>
      <c r="M269" s="44"/>
      <c r="N269" s="48"/>
      <c r="O269" s="110">
        <v>10.55</v>
      </c>
      <c r="P269" s="48" t="s">
        <v>78</v>
      </c>
      <c r="Q269" s="44"/>
      <c r="R269" s="69"/>
      <c r="S269" s="149"/>
      <c r="T269" s="44" t="s">
        <v>58</v>
      </c>
      <c r="U269" s="44" t="s">
        <v>54</v>
      </c>
      <c r="V269" s="44" t="s">
        <v>91</v>
      </c>
      <c r="W269" s="49" t="s">
        <v>58</v>
      </c>
    </row>
    <row r="270" spans="2:23" ht="15.75" customHeight="1" thickBot="1" x14ac:dyDescent="0.3">
      <c r="B270" s="50"/>
      <c r="C270" s="51"/>
      <c r="D270" s="51" t="s">
        <v>100</v>
      </c>
      <c r="E270" s="52"/>
      <c r="F270" s="52"/>
      <c r="G270" s="52" t="s">
        <v>58</v>
      </c>
      <c r="H270" s="52"/>
      <c r="I270" s="51"/>
      <c r="J270" s="53" t="s">
        <v>58</v>
      </c>
      <c r="K270" s="51"/>
      <c r="L270" s="51" t="s">
        <v>76</v>
      </c>
      <c r="M270" s="51"/>
      <c r="N270" s="54"/>
      <c r="O270" s="113">
        <v>10.55</v>
      </c>
      <c r="P270" s="54" t="s">
        <v>78</v>
      </c>
      <c r="Q270" s="51"/>
      <c r="R270" s="73"/>
      <c r="S270" s="150"/>
      <c r="T270" s="51" t="s">
        <v>58</v>
      </c>
      <c r="U270" s="51" t="s">
        <v>54</v>
      </c>
      <c r="V270" s="51" t="s">
        <v>91</v>
      </c>
      <c r="W270" s="55" t="s">
        <v>58</v>
      </c>
    </row>
    <row r="271" spans="2:23" x14ac:dyDescent="0.25">
      <c r="B271" s="31" t="s">
        <v>43</v>
      </c>
      <c r="C271" s="74" t="s">
        <v>253</v>
      </c>
      <c r="D271" s="32" t="s">
        <v>44</v>
      </c>
      <c r="E271" s="33">
        <v>44620</v>
      </c>
      <c r="F271" s="33">
        <v>45579</v>
      </c>
      <c r="G271" s="33" t="s">
        <v>246</v>
      </c>
      <c r="H271" s="33">
        <v>46387</v>
      </c>
      <c r="I271" s="32" t="s">
        <v>46</v>
      </c>
      <c r="J271" s="56">
        <v>8000</v>
      </c>
      <c r="K271" s="32" t="s">
        <v>48</v>
      </c>
      <c r="L271" s="32" t="s">
        <v>49</v>
      </c>
      <c r="M271" s="34">
        <f>360.54/365</f>
        <v>0.98778082191780825</v>
      </c>
      <c r="N271" s="35" t="s">
        <v>50</v>
      </c>
      <c r="O271" s="35"/>
      <c r="P271" s="35"/>
      <c r="Q271" s="32" t="s">
        <v>247</v>
      </c>
      <c r="R271" s="151" t="s">
        <v>272</v>
      </c>
      <c r="S271" s="32"/>
      <c r="T271" s="32" t="s">
        <v>53</v>
      </c>
      <c r="U271" s="32" t="s">
        <v>54</v>
      </c>
      <c r="V271" s="32" t="s">
        <v>55</v>
      </c>
      <c r="W271" s="36" t="s">
        <v>249</v>
      </c>
    </row>
    <row r="272" spans="2:23" x14ac:dyDescent="0.25">
      <c r="B272" s="20"/>
      <c r="C272" s="15"/>
      <c r="D272" s="38" t="s">
        <v>60</v>
      </c>
      <c r="E272" s="37"/>
      <c r="F272" s="37"/>
      <c r="G272" s="37" t="s">
        <v>58</v>
      </c>
      <c r="H272" s="37" t="s">
        <v>58</v>
      </c>
      <c r="I272" s="15"/>
      <c r="J272" s="93">
        <v>8000</v>
      </c>
      <c r="K272" s="38" t="s">
        <v>48</v>
      </c>
      <c r="L272" s="38" t="s">
        <v>49</v>
      </c>
      <c r="M272" s="93">
        <v>0</v>
      </c>
      <c r="N272" s="79" t="s">
        <v>50</v>
      </c>
      <c r="O272" s="79"/>
      <c r="P272" s="79"/>
      <c r="Q272" s="38"/>
      <c r="R272" s="152"/>
      <c r="S272" s="15"/>
      <c r="T272" s="15" t="s">
        <v>58</v>
      </c>
      <c r="U272" s="15" t="s">
        <v>54</v>
      </c>
      <c r="V272" s="38" t="s">
        <v>55</v>
      </c>
      <c r="W272" s="40" t="s">
        <v>58</v>
      </c>
    </row>
    <row r="273" spans="2:23" x14ac:dyDescent="0.25">
      <c r="B273" s="20"/>
      <c r="C273" s="15"/>
      <c r="D273" s="15" t="s">
        <v>61</v>
      </c>
      <c r="E273" s="37"/>
      <c r="F273" s="37"/>
      <c r="G273" s="37" t="s">
        <v>58</v>
      </c>
      <c r="H273" s="37" t="s">
        <v>58</v>
      </c>
      <c r="I273" s="15"/>
      <c r="J273" s="16">
        <v>2000</v>
      </c>
      <c r="K273" s="15" t="s">
        <v>48</v>
      </c>
      <c r="L273" s="15" t="s">
        <v>49</v>
      </c>
      <c r="M273" s="16">
        <v>0</v>
      </c>
      <c r="N273" s="39" t="s">
        <v>50</v>
      </c>
      <c r="O273" s="39"/>
      <c r="P273" s="39"/>
      <c r="Q273" s="15"/>
      <c r="R273" s="152"/>
      <c r="S273" s="15"/>
      <c r="T273" s="15" t="s">
        <v>58</v>
      </c>
      <c r="U273" s="15" t="s">
        <v>54</v>
      </c>
      <c r="V273" s="15" t="s">
        <v>55</v>
      </c>
      <c r="W273" s="40" t="s">
        <v>58</v>
      </c>
    </row>
    <row r="274" spans="2:23" x14ac:dyDescent="0.25">
      <c r="B274" s="20"/>
      <c r="C274" s="15"/>
      <c r="D274" s="15" t="s">
        <v>63</v>
      </c>
      <c r="E274" s="37"/>
      <c r="F274" s="37"/>
      <c r="G274" s="37" t="s">
        <v>58</v>
      </c>
      <c r="H274" s="37" t="s">
        <v>58</v>
      </c>
      <c r="I274" s="15"/>
      <c r="J274" s="16">
        <v>2000</v>
      </c>
      <c r="K274" s="15" t="s">
        <v>48</v>
      </c>
      <c r="L274" s="15" t="s">
        <v>49</v>
      </c>
      <c r="M274" s="16">
        <v>0</v>
      </c>
      <c r="N274" s="39" t="s">
        <v>50</v>
      </c>
      <c r="O274" s="39"/>
      <c r="P274" s="39"/>
      <c r="Q274" s="15"/>
      <c r="R274" s="152"/>
      <c r="S274" s="15"/>
      <c r="T274" s="15" t="s">
        <v>58</v>
      </c>
      <c r="U274" s="15" t="s">
        <v>54</v>
      </c>
      <c r="V274" s="15" t="s">
        <v>55</v>
      </c>
      <c r="W274" s="40" t="s">
        <v>58</v>
      </c>
    </row>
    <row r="275" spans="2:23" x14ac:dyDescent="0.25">
      <c r="B275" s="20"/>
      <c r="C275" s="15"/>
      <c r="D275" s="15" t="s">
        <v>71</v>
      </c>
      <c r="E275" s="37"/>
      <c r="F275" s="37"/>
      <c r="G275" s="37" t="s">
        <v>58</v>
      </c>
      <c r="H275" s="37">
        <v>45291</v>
      </c>
      <c r="I275" s="15"/>
      <c r="J275" s="16">
        <v>370000</v>
      </c>
      <c r="K275" s="15" t="s">
        <v>73</v>
      </c>
      <c r="L275" s="15" t="s">
        <v>49</v>
      </c>
      <c r="M275" s="16">
        <v>0</v>
      </c>
      <c r="N275" s="39" t="s">
        <v>50</v>
      </c>
      <c r="O275" s="39"/>
      <c r="P275" s="39"/>
      <c r="Q275" s="15"/>
      <c r="R275" s="152"/>
      <c r="S275" s="63"/>
      <c r="T275" s="15" t="s">
        <v>58</v>
      </c>
      <c r="U275" s="15" t="s">
        <v>54</v>
      </c>
      <c r="V275" s="15" t="s">
        <v>55</v>
      </c>
      <c r="W275" s="40" t="s">
        <v>58</v>
      </c>
    </row>
    <row r="276" spans="2:23" x14ac:dyDescent="0.25">
      <c r="B276" s="20"/>
      <c r="C276" s="15"/>
      <c r="D276" s="15" t="s">
        <v>71</v>
      </c>
      <c r="E276" s="37"/>
      <c r="F276" s="37"/>
      <c r="G276" s="85">
        <v>45292</v>
      </c>
      <c r="H276" s="37">
        <v>46387</v>
      </c>
      <c r="I276" s="15"/>
      <c r="J276" s="16">
        <v>320000</v>
      </c>
      <c r="K276" s="15" t="s">
        <v>73</v>
      </c>
      <c r="L276" s="15" t="s">
        <v>49</v>
      </c>
      <c r="M276" s="16">
        <v>0</v>
      </c>
      <c r="N276" s="39" t="s">
        <v>50</v>
      </c>
      <c r="O276" s="39"/>
      <c r="P276" s="39"/>
      <c r="Q276" s="15"/>
      <c r="R276" s="152"/>
      <c r="S276" s="63"/>
      <c r="T276" s="15" t="s">
        <v>58</v>
      </c>
      <c r="U276" s="15" t="s">
        <v>54</v>
      </c>
      <c r="V276" s="15" t="s">
        <v>55</v>
      </c>
      <c r="W276" s="40"/>
    </row>
    <row r="277" spans="2:23" x14ac:dyDescent="0.25">
      <c r="B277" s="20"/>
      <c r="C277" s="15"/>
      <c r="D277" s="15" t="s">
        <v>57</v>
      </c>
      <c r="E277" s="37"/>
      <c r="F277" s="37"/>
      <c r="G277" s="37">
        <v>44621</v>
      </c>
      <c r="H277" s="37" t="s">
        <v>58</v>
      </c>
      <c r="I277" s="15"/>
      <c r="J277" s="16">
        <v>0</v>
      </c>
      <c r="K277" s="15" t="s">
        <v>48</v>
      </c>
      <c r="L277" s="15" t="s">
        <v>49</v>
      </c>
      <c r="M277" s="17">
        <f>27.35/365</f>
        <v>7.4931506849315072E-2</v>
      </c>
      <c r="N277" s="39" t="s">
        <v>50</v>
      </c>
      <c r="O277" s="39"/>
      <c r="P277" s="39"/>
      <c r="Q277" s="15" t="s">
        <v>250</v>
      </c>
      <c r="R277" s="153"/>
      <c r="S277" s="63"/>
      <c r="T277" s="15" t="s">
        <v>58</v>
      </c>
      <c r="U277" s="15" t="s">
        <v>54</v>
      </c>
      <c r="V277" s="15" t="s">
        <v>55</v>
      </c>
      <c r="W277" s="40"/>
    </row>
    <row r="278" spans="2:23" x14ac:dyDescent="0.25">
      <c r="B278" s="43"/>
      <c r="C278" s="44"/>
      <c r="D278" s="44" t="s">
        <v>74</v>
      </c>
      <c r="E278" s="45"/>
      <c r="F278" s="45"/>
      <c r="G278" s="45" t="s">
        <v>58</v>
      </c>
      <c r="H278" s="45" t="s">
        <v>58</v>
      </c>
      <c r="I278" s="44"/>
      <c r="J278" s="47" t="s">
        <v>75</v>
      </c>
      <c r="K278" s="44"/>
      <c r="L278" s="44" t="s">
        <v>76</v>
      </c>
      <c r="M278" s="44"/>
      <c r="N278" s="48"/>
      <c r="O278" s="65">
        <v>9.6699999999999994E-2</v>
      </c>
      <c r="P278" s="48" t="s">
        <v>78</v>
      </c>
      <c r="Q278" s="44"/>
      <c r="R278" s="69"/>
      <c r="S278" s="148" t="s">
        <v>248</v>
      </c>
      <c r="T278" s="44" t="s">
        <v>58</v>
      </c>
      <c r="U278" s="44" t="s">
        <v>54</v>
      </c>
      <c r="V278" s="44" t="s">
        <v>79</v>
      </c>
      <c r="W278" s="49" t="s">
        <v>80</v>
      </c>
    </row>
    <row r="279" spans="2:23" x14ac:dyDescent="0.25">
      <c r="B279" s="43"/>
      <c r="C279" s="44"/>
      <c r="D279" s="44" t="s">
        <v>81</v>
      </c>
      <c r="E279" s="45"/>
      <c r="F279" s="45"/>
      <c r="G279" s="45" t="s">
        <v>58</v>
      </c>
      <c r="H279" s="45" t="s">
        <v>58</v>
      </c>
      <c r="I279" s="44"/>
      <c r="J279" s="47" t="s">
        <v>58</v>
      </c>
      <c r="K279" s="44"/>
      <c r="L279" s="44" t="s">
        <v>76</v>
      </c>
      <c r="M279" s="44"/>
      <c r="N279" s="48"/>
      <c r="O279" s="65">
        <v>9.6699999999999994E-2</v>
      </c>
      <c r="P279" s="48" t="s">
        <v>78</v>
      </c>
      <c r="Q279" s="44"/>
      <c r="R279" s="69"/>
      <c r="S279" s="149"/>
      <c r="T279" s="44" t="s">
        <v>58</v>
      </c>
      <c r="U279" s="44" t="s">
        <v>54</v>
      </c>
      <c r="V279" s="44" t="s">
        <v>79</v>
      </c>
      <c r="W279" s="49" t="s">
        <v>58</v>
      </c>
    </row>
    <row r="280" spans="2:23" x14ac:dyDescent="0.25">
      <c r="B280" s="43"/>
      <c r="C280" s="44"/>
      <c r="D280" s="44" t="s">
        <v>82</v>
      </c>
      <c r="E280" s="45"/>
      <c r="F280" s="45"/>
      <c r="G280" s="45" t="s">
        <v>58</v>
      </c>
      <c r="H280" s="45" t="s">
        <v>58</v>
      </c>
      <c r="I280" s="44"/>
      <c r="J280" s="47" t="s">
        <v>58</v>
      </c>
      <c r="K280" s="44"/>
      <c r="L280" s="44" t="s">
        <v>76</v>
      </c>
      <c r="M280" s="44"/>
      <c r="N280" s="48"/>
      <c r="O280" s="65">
        <v>4.8399999999999999E-2</v>
      </c>
      <c r="P280" s="48" t="s">
        <v>78</v>
      </c>
      <c r="Q280" s="44"/>
      <c r="R280" s="69"/>
      <c r="S280" s="149"/>
      <c r="T280" s="44" t="s">
        <v>58</v>
      </c>
      <c r="U280" s="44" t="s">
        <v>54</v>
      </c>
      <c r="V280" s="44" t="s">
        <v>79</v>
      </c>
      <c r="W280" s="49" t="s">
        <v>58</v>
      </c>
    </row>
    <row r="281" spans="2:23" x14ac:dyDescent="0.25">
      <c r="B281" s="43"/>
      <c r="C281" s="44"/>
      <c r="D281" s="44" t="s">
        <v>84</v>
      </c>
      <c r="E281" s="45"/>
      <c r="F281" s="45"/>
      <c r="G281" s="45" t="s">
        <v>58</v>
      </c>
      <c r="H281" s="45" t="s">
        <v>58</v>
      </c>
      <c r="I281" s="44"/>
      <c r="J281" s="47" t="s">
        <v>58</v>
      </c>
      <c r="K281" s="44"/>
      <c r="L281" s="44" t="s">
        <v>76</v>
      </c>
      <c r="M281" s="44"/>
      <c r="N281" s="48"/>
      <c r="O281" s="65">
        <v>9.6699999999999994E-2</v>
      </c>
      <c r="P281" s="48" t="s">
        <v>78</v>
      </c>
      <c r="Q281" s="44"/>
      <c r="R281" s="69"/>
      <c r="S281" s="149"/>
      <c r="T281" s="44" t="s">
        <v>58</v>
      </c>
      <c r="U281" s="44" t="s">
        <v>54</v>
      </c>
      <c r="V281" s="44" t="s">
        <v>79</v>
      </c>
      <c r="W281" s="49" t="s">
        <v>58</v>
      </c>
    </row>
    <row r="282" spans="2:23" ht="53.25" customHeight="1" x14ac:dyDescent="0.25">
      <c r="B282" s="43"/>
      <c r="C282" s="44"/>
      <c r="D282" s="44" t="s">
        <v>88</v>
      </c>
      <c r="E282" s="45"/>
      <c r="F282" s="45"/>
      <c r="G282" s="45" t="s">
        <v>58</v>
      </c>
      <c r="H282" s="45" t="s">
        <v>58</v>
      </c>
      <c r="I282" s="44"/>
      <c r="J282" s="47" t="s">
        <v>58</v>
      </c>
      <c r="K282" s="44"/>
      <c r="L282" s="44" t="s">
        <v>76</v>
      </c>
      <c r="M282" s="44"/>
      <c r="N282" s="48"/>
      <c r="O282" s="65" t="s">
        <v>251</v>
      </c>
      <c r="P282" s="48" t="s">
        <v>78</v>
      </c>
      <c r="Q282" s="44"/>
      <c r="R282" s="69"/>
      <c r="S282" s="149"/>
      <c r="T282" s="44" t="s">
        <v>58</v>
      </c>
      <c r="U282" s="44" t="s">
        <v>54</v>
      </c>
      <c r="V282" s="44" t="s">
        <v>91</v>
      </c>
      <c r="W282" s="71" t="s">
        <v>252</v>
      </c>
    </row>
    <row r="283" spans="2:23" x14ac:dyDescent="0.25">
      <c r="B283" s="43"/>
      <c r="C283" s="44"/>
      <c r="D283" s="44" t="s">
        <v>93</v>
      </c>
      <c r="E283" s="45"/>
      <c r="F283" s="45"/>
      <c r="G283" s="45" t="s">
        <v>58</v>
      </c>
      <c r="H283" s="45" t="s">
        <v>58</v>
      </c>
      <c r="I283" s="44"/>
      <c r="J283" s="44" t="s">
        <v>58</v>
      </c>
      <c r="K283" s="44"/>
      <c r="L283" s="44" t="s">
        <v>76</v>
      </c>
      <c r="M283" s="44"/>
      <c r="N283" s="48"/>
      <c r="O283" s="65">
        <v>0.97860000000000003</v>
      </c>
      <c r="P283" s="48" t="s">
        <v>78</v>
      </c>
      <c r="Q283" s="44"/>
      <c r="R283" s="69"/>
      <c r="S283" s="149"/>
      <c r="T283" s="44" t="s">
        <v>58</v>
      </c>
      <c r="U283" s="44" t="s">
        <v>54</v>
      </c>
      <c r="V283" s="44" t="s">
        <v>91</v>
      </c>
      <c r="W283" s="49"/>
    </row>
    <row r="284" spans="2:23" x14ac:dyDescent="0.25">
      <c r="B284" s="43"/>
      <c r="C284" s="44"/>
      <c r="D284" s="44" t="s">
        <v>95</v>
      </c>
      <c r="E284" s="45"/>
      <c r="F284" s="45"/>
      <c r="G284" s="45" t="s">
        <v>58</v>
      </c>
      <c r="H284" s="45" t="s">
        <v>58</v>
      </c>
      <c r="I284" s="44"/>
      <c r="J284" s="44" t="s">
        <v>58</v>
      </c>
      <c r="K284" s="44"/>
      <c r="L284" s="44" t="s">
        <v>76</v>
      </c>
      <c r="M284" s="44"/>
      <c r="N284" s="48"/>
      <c r="O284" s="65">
        <f>O283*2</f>
        <v>1.9572000000000001</v>
      </c>
      <c r="P284" s="48" t="s">
        <v>78</v>
      </c>
      <c r="Q284" s="44"/>
      <c r="R284" s="69"/>
      <c r="S284" s="149"/>
      <c r="T284" s="44" t="s">
        <v>58</v>
      </c>
      <c r="U284" s="44" t="s">
        <v>54</v>
      </c>
      <c r="V284" s="44" t="s">
        <v>91</v>
      </c>
      <c r="W284" s="49"/>
    </row>
    <row r="285" spans="2:23" x14ac:dyDescent="0.25">
      <c r="B285" s="43"/>
      <c r="C285" s="44"/>
      <c r="D285" s="44" t="s">
        <v>97</v>
      </c>
      <c r="E285" s="45"/>
      <c r="F285" s="45"/>
      <c r="G285" s="45" t="s">
        <v>58</v>
      </c>
      <c r="H285" s="45" t="s">
        <v>58</v>
      </c>
      <c r="I285" s="44"/>
      <c r="J285" s="44" t="s">
        <v>58</v>
      </c>
      <c r="K285" s="44"/>
      <c r="L285" s="44" t="s">
        <v>76</v>
      </c>
      <c r="M285" s="44"/>
      <c r="N285" s="48"/>
      <c r="O285" s="65">
        <v>3.9350999999999998</v>
      </c>
      <c r="P285" s="48" t="s">
        <v>78</v>
      </c>
      <c r="Q285" s="44"/>
      <c r="R285" s="69"/>
      <c r="S285" s="149"/>
      <c r="T285" s="44" t="s">
        <v>58</v>
      </c>
      <c r="U285" s="44" t="s">
        <v>54</v>
      </c>
      <c r="V285" s="44" t="s">
        <v>91</v>
      </c>
      <c r="W285" s="49"/>
    </row>
    <row r="286" spans="2:23" x14ac:dyDescent="0.25">
      <c r="B286" s="43"/>
      <c r="C286" s="44"/>
      <c r="D286" s="44" t="s">
        <v>99</v>
      </c>
      <c r="E286" s="45"/>
      <c r="F286" s="45"/>
      <c r="G286" s="45" t="s">
        <v>58</v>
      </c>
      <c r="H286" s="45" t="s">
        <v>58</v>
      </c>
      <c r="I286" s="44"/>
      <c r="J286" s="44" t="s">
        <v>58</v>
      </c>
      <c r="K286" s="44"/>
      <c r="L286" s="44" t="s">
        <v>76</v>
      </c>
      <c r="M286" s="44"/>
      <c r="N286" s="48"/>
      <c r="O286" s="65">
        <v>10.929600000000001</v>
      </c>
      <c r="P286" s="48" t="s">
        <v>78</v>
      </c>
      <c r="Q286" s="44"/>
      <c r="R286" s="69"/>
      <c r="S286" s="149"/>
      <c r="T286" s="44" t="s">
        <v>58</v>
      </c>
      <c r="U286" s="44" t="s">
        <v>54</v>
      </c>
      <c r="V286" s="44" t="s">
        <v>91</v>
      </c>
      <c r="W286" s="49"/>
    </row>
    <row r="287" spans="2:23" ht="13" thickBot="1" x14ac:dyDescent="0.3">
      <c r="B287" s="50"/>
      <c r="C287" s="51"/>
      <c r="D287" s="118" t="s">
        <v>100</v>
      </c>
      <c r="E287" s="52"/>
      <c r="F287" s="52"/>
      <c r="G287" s="52" t="s">
        <v>58</v>
      </c>
      <c r="H287" s="52" t="s">
        <v>58</v>
      </c>
      <c r="I287" s="51"/>
      <c r="J287" s="51" t="s">
        <v>58</v>
      </c>
      <c r="K287" s="51"/>
      <c r="L287" s="51" t="s">
        <v>76</v>
      </c>
      <c r="M287" s="51"/>
      <c r="N287" s="54"/>
      <c r="O287" s="72">
        <v>10.929600000000001</v>
      </c>
      <c r="P287" s="54" t="s">
        <v>78</v>
      </c>
      <c r="Q287" s="51"/>
      <c r="R287" s="73"/>
      <c r="S287" s="150"/>
      <c r="T287" s="51" t="s">
        <v>58</v>
      </c>
      <c r="U287" s="51" t="s">
        <v>54</v>
      </c>
      <c r="V287" s="51" t="s">
        <v>91</v>
      </c>
      <c r="W287" s="55"/>
    </row>
    <row r="288" spans="2:23" x14ac:dyDescent="0.25">
      <c r="B288" s="31" t="s">
        <v>43</v>
      </c>
      <c r="C288" s="74" t="s">
        <v>273</v>
      </c>
      <c r="D288" s="32" t="s">
        <v>44</v>
      </c>
      <c r="E288" s="33">
        <v>45474</v>
      </c>
      <c r="F288" s="33" t="s">
        <v>156</v>
      </c>
      <c r="G288" s="33">
        <v>46753</v>
      </c>
      <c r="H288" s="33">
        <v>55884</v>
      </c>
      <c r="I288" s="32" t="s">
        <v>46</v>
      </c>
      <c r="J288" s="56">
        <v>45000</v>
      </c>
      <c r="K288" s="32" t="s">
        <v>48</v>
      </c>
      <c r="L288" s="32" t="s">
        <v>49</v>
      </c>
      <c r="M288" s="34">
        <f>327/365</f>
        <v>0.89589041095890409</v>
      </c>
      <c r="N288" s="35" t="s">
        <v>50</v>
      </c>
      <c r="O288" s="35"/>
      <c r="P288" s="35"/>
      <c r="Q288" s="100" t="s">
        <v>258</v>
      </c>
      <c r="R288" s="151" t="s">
        <v>274</v>
      </c>
      <c r="S288" s="137"/>
      <c r="T288" s="32" t="s">
        <v>53</v>
      </c>
      <c r="U288" s="32" t="s">
        <v>54</v>
      </c>
      <c r="V288" s="32" t="s">
        <v>55</v>
      </c>
      <c r="W288" s="138"/>
    </row>
    <row r="289" spans="2:23" x14ac:dyDescent="0.25">
      <c r="B289" s="127"/>
      <c r="C289" s="125"/>
      <c r="D289" s="38" t="s">
        <v>60</v>
      </c>
      <c r="E289" s="128"/>
      <c r="F289" s="128"/>
      <c r="G289" s="37" t="s">
        <v>58</v>
      </c>
      <c r="H289" s="37" t="s">
        <v>58</v>
      </c>
      <c r="I289" s="15"/>
      <c r="J289" s="93">
        <v>45000</v>
      </c>
      <c r="K289" s="38" t="s">
        <v>48</v>
      </c>
      <c r="L289" s="38" t="s">
        <v>49</v>
      </c>
      <c r="M289" s="93">
        <v>0</v>
      </c>
      <c r="N289" s="79" t="s">
        <v>50</v>
      </c>
      <c r="O289" s="79"/>
      <c r="P289" s="79"/>
      <c r="Q289" s="101"/>
      <c r="R289" s="152"/>
      <c r="S289" s="124"/>
      <c r="T289" s="15" t="s">
        <v>58</v>
      </c>
      <c r="U289" s="15" t="s">
        <v>54</v>
      </c>
      <c r="V289" s="15" t="s">
        <v>55</v>
      </c>
      <c r="W289" s="126"/>
    </row>
    <row r="290" spans="2:23" x14ac:dyDescent="0.25">
      <c r="B290" s="127"/>
      <c r="C290" s="125"/>
      <c r="D290" s="15" t="s">
        <v>61</v>
      </c>
      <c r="E290" s="128"/>
      <c r="F290" s="128"/>
      <c r="G290" s="37" t="s">
        <v>58</v>
      </c>
      <c r="H290" s="37" t="s">
        <v>58</v>
      </c>
      <c r="I290" s="15"/>
      <c r="J290" s="16">
        <v>11250</v>
      </c>
      <c r="K290" s="15" t="s">
        <v>48</v>
      </c>
      <c r="L290" s="15" t="s">
        <v>49</v>
      </c>
      <c r="M290" s="16">
        <v>0</v>
      </c>
      <c r="N290" s="39" t="s">
        <v>50</v>
      </c>
      <c r="O290" s="39"/>
      <c r="P290" s="39"/>
      <c r="Q290" s="102"/>
      <c r="R290" s="152"/>
      <c r="S290" s="124"/>
      <c r="T290" s="15" t="s">
        <v>58</v>
      </c>
      <c r="U290" s="15" t="s">
        <v>54</v>
      </c>
      <c r="V290" s="15" t="s">
        <v>55</v>
      </c>
      <c r="W290" s="126"/>
    </row>
    <row r="291" spans="2:23" x14ac:dyDescent="0.25">
      <c r="B291" s="127"/>
      <c r="C291" s="125"/>
      <c r="D291" s="15" t="s">
        <v>63</v>
      </c>
      <c r="E291" s="128"/>
      <c r="F291" s="128"/>
      <c r="G291" s="37" t="s">
        <v>58</v>
      </c>
      <c r="H291" s="37" t="s">
        <v>58</v>
      </c>
      <c r="I291" s="15"/>
      <c r="J291" s="16">
        <v>11250</v>
      </c>
      <c r="K291" s="15" t="s">
        <v>48</v>
      </c>
      <c r="L291" s="15" t="s">
        <v>49</v>
      </c>
      <c r="M291" s="16">
        <v>0</v>
      </c>
      <c r="N291" s="39" t="s">
        <v>50</v>
      </c>
      <c r="O291" s="39"/>
      <c r="P291" s="39"/>
      <c r="Q291" s="102"/>
      <c r="R291" s="152"/>
      <c r="S291" s="124"/>
      <c r="T291" s="15" t="s">
        <v>58</v>
      </c>
      <c r="U291" s="15" t="s">
        <v>54</v>
      </c>
      <c r="V291" s="15" t="s">
        <v>55</v>
      </c>
      <c r="W291" s="126"/>
    </row>
    <row r="292" spans="2:23" x14ac:dyDescent="0.25">
      <c r="B292" s="127"/>
      <c r="C292" s="125"/>
      <c r="D292" s="15" t="s">
        <v>71</v>
      </c>
      <c r="E292" s="128"/>
      <c r="F292" s="128"/>
      <c r="G292" s="37" t="s">
        <v>227</v>
      </c>
      <c r="H292" s="37" t="s">
        <v>58</v>
      </c>
      <c r="I292" s="15"/>
      <c r="J292" s="16">
        <v>1800000</v>
      </c>
      <c r="K292" s="15" t="s">
        <v>73</v>
      </c>
      <c r="L292" s="15" t="s">
        <v>49</v>
      </c>
      <c r="M292" s="16">
        <v>0</v>
      </c>
      <c r="N292" s="39" t="s">
        <v>50</v>
      </c>
      <c r="O292" s="39"/>
      <c r="P292" s="39"/>
      <c r="Q292" s="102"/>
      <c r="R292" s="152"/>
      <c r="S292" s="124"/>
      <c r="T292" s="15" t="s">
        <v>58</v>
      </c>
      <c r="U292" s="15" t="s">
        <v>54</v>
      </c>
      <c r="V292" s="15" t="s">
        <v>55</v>
      </c>
      <c r="W292" s="126"/>
    </row>
    <row r="293" spans="2:23" x14ac:dyDescent="0.25">
      <c r="B293" s="127"/>
      <c r="C293" s="125"/>
      <c r="D293" s="15" t="s">
        <v>57</v>
      </c>
      <c r="E293" s="128"/>
      <c r="F293" s="128"/>
      <c r="G293" s="37" t="s">
        <v>58</v>
      </c>
      <c r="H293" s="37" t="s">
        <v>228</v>
      </c>
      <c r="I293" s="15"/>
      <c r="J293" s="16">
        <v>0</v>
      </c>
      <c r="K293" s="15" t="s">
        <v>48</v>
      </c>
      <c r="L293" s="15" t="s">
        <v>49</v>
      </c>
      <c r="M293" s="17">
        <f>30.92/365</f>
        <v>8.4712328767123299E-2</v>
      </c>
      <c r="N293" s="39" t="s">
        <v>50</v>
      </c>
      <c r="O293" s="39"/>
      <c r="P293" s="39"/>
      <c r="Q293" s="102" t="s">
        <v>259</v>
      </c>
      <c r="R293" s="152"/>
      <c r="S293" s="124"/>
      <c r="T293" s="15" t="s">
        <v>58</v>
      </c>
      <c r="U293" s="15" t="s">
        <v>54</v>
      </c>
      <c r="V293" s="15" t="s">
        <v>55</v>
      </c>
      <c r="W293" s="126"/>
    </row>
    <row r="294" spans="2:23" x14ac:dyDescent="0.25">
      <c r="B294" s="127"/>
      <c r="C294" s="125"/>
      <c r="D294" s="15" t="s">
        <v>64</v>
      </c>
      <c r="E294" s="128"/>
      <c r="F294" s="128"/>
      <c r="G294" s="37" t="s">
        <v>58</v>
      </c>
      <c r="H294" s="37" t="s">
        <v>228</v>
      </c>
      <c r="I294" s="15"/>
      <c r="J294" s="16">
        <v>0</v>
      </c>
      <c r="K294" s="15" t="s">
        <v>48</v>
      </c>
      <c r="L294" s="15" t="s">
        <v>49</v>
      </c>
      <c r="M294" s="16">
        <v>0</v>
      </c>
      <c r="N294" s="39" t="s">
        <v>50</v>
      </c>
      <c r="O294" s="39"/>
      <c r="P294" s="39"/>
      <c r="Q294" s="101"/>
      <c r="R294" s="153"/>
      <c r="S294" s="125"/>
      <c r="T294" s="15" t="s">
        <v>58</v>
      </c>
      <c r="U294" s="15" t="s">
        <v>54</v>
      </c>
      <c r="V294" s="15" t="s">
        <v>55</v>
      </c>
      <c r="W294" s="126"/>
    </row>
    <row r="295" spans="2:23" x14ac:dyDescent="0.25">
      <c r="B295" s="120"/>
      <c r="C295" s="119"/>
      <c r="D295" s="44" t="s">
        <v>74</v>
      </c>
      <c r="E295" s="121"/>
      <c r="F295" s="122"/>
      <c r="G295" s="45" t="s">
        <v>58</v>
      </c>
      <c r="H295" s="45" t="s">
        <v>58</v>
      </c>
      <c r="I295" s="44"/>
      <c r="J295" s="105" t="s">
        <v>75</v>
      </c>
      <c r="K295" s="44"/>
      <c r="L295" s="44" t="s">
        <v>76</v>
      </c>
      <c r="M295" s="44"/>
      <c r="N295" s="48"/>
      <c r="O295" s="65">
        <v>0.1094</v>
      </c>
      <c r="P295" s="48" t="s">
        <v>78</v>
      </c>
      <c r="Q295" s="119"/>
      <c r="R295" s="129"/>
      <c r="S295" s="148" t="s">
        <v>274</v>
      </c>
      <c r="T295" s="44" t="s">
        <v>58</v>
      </c>
      <c r="U295" s="44" t="s">
        <v>54</v>
      </c>
      <c r="V295" s="44" t="s">
        <v>79</v>
      </c>
      <c r="W295" s="49" t="s">
        <v>80</v>
      </c>
    </row>
    <row r="296" spans="2:23" x14ac:dyDescent="0.25">
      <c r="B296" s="120"/>
      <c r="C296" s="119"/>
      <c r="D296" s="44" t="s">
        <v>81</v>
      </c>
      <c r="E296" s="121"/>
      <c r="F296" s="122"/>
      <c r="G296" s="45" t="s">
        <v>58</v>
      </c>
      <c r="H296" s="45" t="s">
        <v>58</v>
      </c>
      <c r="I296" s="44"/>
      <c r="J296" s="105" t="s">
        <v>58</v>
      </c>
      <c r="K296" s="44"/>
      <c r="L296" s="44" t="s">
        <v>76</v>
      </c>
      <c r="M296" s="44"/>
      <c r="N296" s="48"/>
      <c r="O296" s="65">
        <v>0.1094</v>
      </c>
      <c r="P296" s="48" t="s">
        <v>78</v>
      </c>
      <c r="Q296" s="119"/>
      <c r="R296" s="123"/>
      <c r="S296" s="149"/>
      <c r="T296" s="44" t="s">
        <v>58</v>
      </c>
      <c r="U296" s="44" t="s">
        <v>54</v>
      </c>
      <c r="V296" s="44" t="s">
        <v>79</v>
      </c>
      <c r="W296" s="49" t="s">
        <v>58</v>
      </c>
    </row>
    <row r="297" spans="2:23" x14ac:dyDescent="0.25">
      <c r="B297" s="120"/>
      <c r="C297" s="119"/>
      <c r="D297" s="44" t="s">
        <v>82</v>
      </c>
      <c r="E297" s="121"/>
      <c r="F297" s="122"/>
      <c r="G297" s="45" t="s">
        <v>58</v>
      </c>
      <c r="H297" s="45" t="s">
        <v>58</v>
      </c>
      <c r="I297" s="44"/>
      <c r="J297" s="105" t="s">
        <v>58</v>
      </c>
      <c r="K297" s="44"/>
      <c r="L297" s="44" t="s">
        <v>76</v>
      </c>
      <c r="M297" s="44"/>
      <c r="N297" s="48"/>
      <c r="O297" s="65">
        <v>5.4800000000000001E-2</v>
      </c>
      <c r="P297" s="48" t="s">
        <v>78</v>
      </c>
      <c r="Q297" s="119"/>
      <c r="R297" s="123"/>
      <c r="S297" s="149"/>
      <c r="T297" s="44" t="s">
        <v>58</v>
      </c>
      <c r="U297" s="44" t="s">
        <v>54</v>
      </c>
      <c r="V297" s="44" t="s">
        <v>79</v>
      </c>
      <c r="W297" s="49" t="s">
        <v>58</v>
      </c>
    </row>
    <row r="298" spans="2:23" x14ac:dyDescent="0.25">
      <c r="B298" s="120"/>
      <c r="C298" s="119"/>
      <c r="D298" s="44" t="s">
        <v>84</v>
      </c>
      <c r="E298" s="121"/>
      <c r="F298" s="122"/>
      <c r="G298" s="45" t="s">
        <v>58</v>
      </c>
      <c r="H298" s="45" t="s">
        <v>58</v>
      </c>
      <c r="I298" s="44"/>
      <c r="J298" s="105" t="s">
        <v>58</v>
      </c>
      <c r="K298" s="44"/>
      <c r="L298" s="44" t="s">
        <v>76</v>
      </c>
      <c r="M298" s="44"/>
      <c r="N298" s="48"/>
      <c r="O298" s="65">
        <v>0.1094</v>
      </c>
      <c r="P298" s="48" t="s">
        <v>78</v>
      </c>
      <c r="Q298" s="119"/>
      <c r="R298" s="123"/>
      <c r="S298" s="149"/>
      <c r="T298" s="44" t="s">
        <v>58</v>
      </c>
      <c r="U298" s="44" t="s">
        <v>54</v>
      </c>
      <c r="V298" s="44" t="s">
        <v>79</v>
      </c>
      <c r="W298" s="49" t="s">
        <v>58</v>
      </c>
    </row>
    <row r="299" spans="2:23" x14ac:dyDescent="0.25">
      <c r="B299" s="120"/>
      <c r="C299" s="119"/>
      <c r="D299" s="44" t="s">
        <v>260</v>
      </c>
      <c r="E299" s="121"/>
      <c r="F299" s="122"/>
      <c r="G299" s="45" t="s">
        <v>58</v>
      </c>
      <c r="H299" s="45" t="s">
        <v>58</v>
      </c>
      <c r="I299" s="44"/>
      <c r="J299" s="105" t="s">
        <v>58</v>
      </c>
      <c r="K299" s="44"/>
      <c r="L299" s="44" t="s">
        <v>76</v>
      </c>
      <c r="M299" s="44"/>
      <c r="N299" s="48"/>
      <c r="O299" s="65">
        <v>1.83E-2</v>
      </c>
      <c r="P299" s="48" t="s">
        <v>78</v>
      </c>
      <c r="Q299" s="119"/>
      <c r="R299" s="123"/>
      <c r="S299" s="149"/>
      <c r="T299" s="44" t="s">
        <v>58</v>
      </c>
      <c r="U299" s="44" t="s">
        <v>54</v>
      </c>
      <c r="V299" s="44" t="s">
        <v>79</v>
      </c>
      <c r="W299" s="49" t="s">
        <v>58</v>
      </c>
    </row>
    <row r="300" spans="2:23" x14ac:dyDescent="0.25">
      <c r="B300" s="120"/>
      <c r="C300" s="119"/>
      <c r="D300" s="44" t="s">
        <v>87</v>
      </c>
      <c r="E300" s="121"/>
      <c r="F300" s="122"/>
      <c r="G300" s="45" t="s">
        <v>58</v>
      </c>
      <c r="H300" s="45" t="s">
        <v>58</v>
      </c>
      <c r="I300" s="44"/>
      <c r="J300" s="105" t="s">
        <v>58</v>
      </c>
      <c r="K300" s="44"/>
      <c r="L300" s="44" t="s">
        <v>76</v>
      </c>
      <c r="M300" s="44"/>
      <c r="N300" s="48"/>
      <c r="O300" s="65">
        <v>1.83E-2</v>
      </c>
      <c r="P300" s="48" t="s">
        <v>78</v>
      </c>
      <c r="Q300" s="119"/>
      <c r="R300" s="123"/>
      <c r="S300" s="149"/>
      <c r="T300" s="44" t="s">
        <v>58</v>
      </c>
      <c r="U300" s="44" t="s">
        <v>54</v>
      </c>
      <c r="V300" s="44" t="s">
        <v>79</v>
      </c>
      <c r="W300" s="49" t="s">
        <v>58</v>
      </c>
    </row>
    <row r="301" spans="2:23" x14ac:dyDescent="0.25">
      <c r="B301" s="120"/>
      <c r="C301" s="119"/>
      <c r="D301" s="44" t="s">
        <v>88</v>
      </c>
      <c r="E301" s="121"/>
      <c r="F301" s="122"/>
      <c r="G301" s="45" t="s">
        <v>58</v>
      </c>
      <c r="H301" s="45" t="s">
        <v>58</v>
      </c>
      <c r="I301" s="44"/>
      <c r="J301" s="105" t="s">
        <v>58</v>
      </c>
      <c r="K301" s="44"/>
      <c r="L301" s="44" t="s">
        <v>76</v>
      </c>
      <c r="M301" s="44"/>
      <c r="N301" s="48"/>
      <c r="O301" s="65">
        <v>1.1137999999999999</v>
      </c>
      <c r="P301" s="48" t="s">
        <v>78</v>
      </c>
      <c r="Q301" s="119"/>
      <c r="R301" s="123"/>
      <c r="S301" s="149"/>
      <c r="T301" s="44" t="s">
        <v>58</v>
      </c>
      <c r="U301" s="44" t="s">
        <v>54</v>
      </c>
      <c r="V301" s="44" t="s">
        <v>91</v>
      </c>
      <c r="W301" s="49"/>
    </row>
    <row r="302" spans="2:23" x14ac:dyDescent="0.25">
      <c r="B302" s="120"/>
      <c r="C302" s="119"/>
      <c r="D302" s="44" t="s">
        <v>93</v>
      </c>
      <c r="E302" s="121"/>
      <c r="F302" s="122"/>
      <c r="G302" s="45" t="s">
        <v>58</v>
      </c>
      <c r="H302" s="45" t="s">
        <v>58</v>
      </c>
      <c r="I302" s="44"/>
      <c r="J302" s="105" t="s">
        <v>58</v>
      </c>
      <c r="K302" s="44"/>
      <c r="L302" s="44" t="s">
        <v>76</v>
      </c>
      <c r="M302" s="44"/>
      <c r="N302" s="48"/>
      <c r="O302" s="65">
        <v>1.1137999999999999</v>
      </c>
      <c r="P302" s="48" t="s">
        <v>78</v>
      </c>
      <c r="Q302" s="119"/>
      <c r="R302" s="123"/>
      <c r="S302" s="149"/>
      <c r="T302" s="44" t="s">
        <v>58</v>
      </c>
      <c r="U302" s="44" t="s">
        <v>54</v>
      </c>
      <c r="V302" s="44" t="s">
        <v>91</v>
      </c>
      <c r="W302" s="49"/>
    </row>
    <row r="303" spans="2:23" x14ac:dyDescent="0.25">
      <c r="B303" s="120"/>
      <c r="C303" s="119"/>
      <c r="D303" s="44" t="s">
        <v>95</v>
      </c>
      <c r="E303" s="121"/>
      <c r="F303" s="122"/>
      <c r="G303" s="45" t="s">
        <v>58</v>
      </c>
      <c r="H303" s="45" t="s">
        <v>58</v>
      </c>
      <c r="I303" s="44"/>
      <c r="J303" s="105" t="s">
        <v>58</v>
      </c>
      <c r="K303" s="44"/>
      <c r="L303" s="44" t="s">
        <v>76</v>
      </c>
      <c r="M303" s="44"/>
      <c r="N303" s="48"/>
      <c r="O303" s="65">
        <v>2.1806999999999999</v>
      </c>
      <c r="P303" s="48" t="s">
        <v>78</v>
      </c>
      <c r="Q303" s="119"/>
      <c r="R303" s="123"/>
      <c r="S303" s="149"/>
      <c r="T303" s="44" t="s">
        <v>58</v>
      </c>
      <c r="U303" s="44" t="s">
        <v>54</v>
      </c>
      <c r="V303" s="44" t="s">
        <v>91</v>
      </c>
      <c r="W303" s="49"/>
    </row>
    <row r="304" spans="2:23" x14ac:dyDescent="0.25">
      <c r="B304" s="120"/>
      <c r="C304" s="119"/>
      <c r="D304" s="44" t="s">
        <v>97</v>
      </c>
      <c r="E304" s="121"/>
      <c r="F304" s="122"/>
      <c r="G304" s="45" t="s">
        <v>58</v>
      </c>
      <c r="H304" s="45" t="s">
        <v>58</v>
      </c>
      <c r="I304" s="44"/>
      <c r="J304" s="105" t="s">
        <v>58</v>
      </c>
      <c r="K304" s="44"/>
      <c r="L304" s="44" t="s">
        <v>76</v>
      </c>
      <c r="M304" s="44"/>
      <c r="N304" s="48"/>
      <c r="O304" s="65">
        <v>4.4553000000000003</v>
      </c>
      <c r="P304" s="48" t="s">
        <v>78</v>
      </c>
      <c r="Q304" s="119"/>
      <c r="R304" s="123"/>
      <c r="S304" s="149"/>
      <c r="T304" s="44" t="s">
        <v>58</v>
      </c>
      <c r="U304" s="44" t="s">
        <v>54</v>
      </c>
      <c r="V304" s="44" t="s">
        <v>91</v>
      </c>
      <c r="W304" s="49"/>
    </row>
    <row r="305" spans="2:23" x14ac:dyDescent="0.25">
      <c r="B305" s="120"/>
      <c r="C305" s="119"/>
      <c r="D305" s="44" t="s">
        <v>99</v>
      </c>
      <c r="E305" s="121"/>
      <c r="F305" s="122"/>
      <c r="G305" s="45" t="s">
        <v>58</v>
      </c>
      <c r="H305" s="45" t="s">
        <v>58</v>
      </c>
      <c r="I305" s="44"/>
      <c r="J305" s="105" t="s">
        <v>58</v>
      </c>
      <c r="K305" s="44"/>
      <c r="L305" s="44" t="s">
        <v>76</v>
      </c>
      <c r="M305" s="44"/>
      <c r="N305" s="48"/>
      <c r="O305" s="65">
        <v>12.3576</v>
      </c>
      <c r="P305" s="48" t="s">
        <v>78</v>
      </c>
      <c r="Q305" s="119"/>
      <c r="R305" s="123"/>
      <c r="S305" s="149"/>
      <c r="T305" s="44" t="s">
        <v>58</v>
      </c>
      <c r="U305" s="44" t="s">
        <v>54</v>
      </c>
      <c r="V305" s="44" t="s">
        <v>91</v>
      </c>
      <c r="W305" s="49"/>
    </row>
    <row r="306" spans="2:23" ht="13" thickBot="1" x14ac:dyDescent="0.3">
      <c r="B306" s="139"/>
      <c r="C306" s="140"/>
      <c r="D306" s="143" t="s">
        <v>100</v>
      </c>
      <c r="E306" s="141"/>
      <c r="F306" s="141"/>
      <c r="G306" s="144" t="s">
        <v>58</v>
      </c>
      <c r="H306" s="144" t="s">
        <v>58</v>
      </c>
      <c r="I306" s="143"/>
      <c r="J306" s="143" t="s">
        <v>58</v>
      </c>
      <c r="K306" s="143"/>
      <c r="L306" s="143" t="s">
        <v>76</v>
      </c>
      <c r="M306" s="143"/>
      <c r="N306" s="145"/>
      <c r="O306" s="146">
        <v>12.3576</v>
      </c>
      <c r="P306" s="145" t="s">
        <v>78</v>
      </c>
      <c r="Q306" s="140"/>
      <c r="R306" s="142"/>
      <c r="S306" s="150"/>
      <c r="T306" s="51" t="s">
        <v>58</v>
      </c>
      <c r="U306" s="51" t="s">
        <v>54</v>
      </c>
      <c r="V306" s="143" t="s">
        <v>91</v>
      </c>
      <c r="W306" s="147"/>
    </row>
    <row r="307" spans="2:23" x14ac:dyDescent="0.25">
      <c r="B307" s="31" t="s">
        <v>43</v>
      </c>
      <c r="C307" s="74" t="s">
        <v>276</v>
      </c>
      <c r="D307" s="32" t="s">
        <v>60</v>
      </c>
      <c r="E307" s="33">
        <v>45747</v>
      </c>
      <c r="F307" s="33" t="s">
        <v>156</v>
      </c>
      <c r="G307" s="33">
        <v>45748</v>
      </c>
      <c r="H307" s="33">
        <v>46295</v>
      </c>
      <c r="I307" s="32" t="s">
        <v>46</v>
      </c>
      <c r="J307" s="56">
        <v>0</v>
      </c>
      <c r="K307" s="32" t="s">
        <v>48</v>
      </c>
      <c r="L307" s="32" t="s">
        <v>49</v>
      </c>
      <c r="M307" s="56">
        <v>0</v>
      </c>
      <c r="N307" s="35" t="s">
        <v>50</v>
      </c>
      <c r="O307" s="57"/>
      <c r="P307" s="35"/>
      <c r="Q307" s="114" t="s">
        <v>178</v>
      </c>
      <c r="R307" s="102" t="s">
        <v>156</v>
      </c>
      <c r="S307" s="32"/>
      <c r="T307" s="32" t="s">
        <v>53</v>
      </c>
      <c r="U307" s="32" t="s">
        <v>54</v>
      </c>
      <c r="V307" s="32" t="s">
        <v>55</v>
      </c>
      <c r="W307" s="36"/>
    </row>
    <row r="308" spans="2:23" x14ac:dyDescent="0.25">
      <c r="B308" s="20"/>
      <c r="C308" s="15"/>
      <c r="D308" s="15" t="s">
        <v>61</v>
      </c>
      <c r="E308" s="37"/>
      <c r="F308" s="37"/>
      <c r="G308" s="37" t="s">
        <v>58</v>
      </c>
      <c r="H308" s="37" t="s">
        <v>58</v>
      </c>
      <c r="I308" s="15"/>
      <c r="J308" s="16">
        <f>J307/4</f>
        <v>0</v>
      </c>
      <c r="K308" s="15" t="s">
        <v>48</v>
      </c>
      <c r="L308" s="15" t="s">
        <v>49</v>
      </c>
      <c r="M308" s="16">
        <v>0</v>
      </c>
      <c r="N308" s="39" t="s">
        <v>50</v>
      </c>
      <c r="O308" s="19"/>
      <c r="P308" s="39"/>
      <c r="Q308" s="88"/>
      <c r="R308" s="87"/>
      <c r="S308" s="15"/>
      <c r="T308" s="15" t="s">
        <v>58</v>
      </c>
      <c r="U308" s="15" t="s">
        <v>54</v>
      </c>
      <c r="V308" s="15" t="s">
        <v>55</v>
      </c>
      <c r="W308" s="40"/>
    </row>
    <row r="309" spans="2:23" x14ac:dyDescent="0.25">
      <c r="B309" s="20"/>
      <c r="C309" s="15"/>
      <c r="D309" s="15" t="s">
        <v>44</v>
      </c>
      <c r="E309" s="37"/>
      <c r="F309" s="37"/>
      <c r="G309" s="37" t="s">
        <v>58</v>
      </c>
      <c r="H309" s="37" t="s">
        <v>58</v>
      </c>
      <c r="I309" s="15"/>
      <c r="J309" s="16">
        <f>J308/4</f>
        <v>0</v>
      </c>
      <c r="K309" s="15" t="s">
        <v>48</v>
      </c>
      <c r="L309" s="15" t="s">
        <v>49</v>
      </c>
      <c r="M309" s="16">
        <v>0</v>
      </c>
      <c r="N309" s="39" t="s">
        <v>50</v>
      </c>
      <c r="O309" s="19"/>
      <c r="P309" s="39"/>
      <c r="Q309" s="88"/>
      <c r="R309" s="87"/>
      <c r="S309" s="15"/>
      <c r="T309" s="15" t="s">
        <v>58</v>
      </c>
      <c r="U309" s="15" t="s">
        <v>54</v>
      </c>
      <c r="V309" s="15" t="s">
        <v>55</v>
      </c>
      <c r="W309" s="40"/>
    </row>
    <row r="310" spans="2:23" x14ac:dyDescent="0.25">
      <c r="B310" s="20"/>
      <c r="C310" s="15"/>
      <c r="D310" s="15" t="s">
        <v>63</v>
      </c>
      <c r="E310" s="37"/>
      <c r="F310" s="37"/>
      <c r="G310" s="37" t="s">
        <v>58</v>
      </c>
      <c r="H310" s="37" t="s">
        <v>58</v>
      </c>
      <c r="I310" s="15"/>
      <c r="J310" s="16">
        <f>J308</f>
        <v>0</v>
      </c>
      <c r="K310" s="15" t="s">
        <v>48</v>
      </c>
      <c r="L310" s="15" t="s">
        <v>49</v>
      </c>
      <c r="M310" s="16">
        <v>0</v>
      </c>
      <c r="N310" s="39" t="s">
        <v>50</v>
      </c>
      <c r="O310" s="19"/>
      <c r="P310" s="39"/>
      <c r="Q310" s="88"/>
      <c r="R310" s="87"/>
      <c r="S310" s="15"/>
      <c r="T310" s="15" t="s">
        <v>58</v>
      </c>
      <c r="U310" s="15" t="s">
        <v>54</v>
      </c>
      <c r="V310" s="15" t="s">
        <v>55</v>
      </c>
      <c r="W310" s="40"/>
    </row>
    <row r="311" spans="2:23" x14ac:dyDescent="0.25">
      <c r="B311" s="20"/>
      <c r="C311" s="15"/>
      <c r="D311" s="15" t="s">
        <v>110</v>
      </c>
      <c r="E311" s="37"/>
      <c r="F311" s="62"/>
      <c r="G311" s="37" t="s">
        <v>58</v>
      </c>
      <c r="H311" s="37" t="s">
        <v>58</v>
      </c>
      <c r="I311" s="15"/>
      <c r="J311" s="16">
        <f>J310*2</f>
        <v>0</v>
      </c>
      <c r="K311" s="15" t="s">
        <v>48</v>
      </c>
      <c r="L311" s="15" t="s">
        <v>49</v>
      </c>
      <c r="M311" s="16">
        <v>0</v>
      </c>
      <c r="N311" s="39" t="s">
        <v>50</v>
      </c>
      <c r="O311" s="19"/>
      <c r="P311" s="39"/>
      <c r="Q311" s="88"/>
      <c r="R311" s="87"/>
      <c r="S311" s="63"/>
      <c r="T311" s="15" t="s">
        <v>58</v>
      </c>
      <c r="U311" s="15" t="s">
        <v>54</v>
      </c>
      <c r="V311" s="15" t="s">
        <v>55</v>
      </c>
      <c r="W311" s="40"/>
    </row>
    <row r="312" spans="2:23" x14ac:dyDescent="0.25">
      <c r="B312" s="20"/>
      <c r="C312" s="15"/>
      <c r="D312" s="15" t="s">
        <v>179</v>
      </c>
      <c r="E312" s="37"/>
      <c r="F312" s="62"/>
      <c r="G312" s="37" t="s">
        <v>58</v>
      </c>
      <c r="H312" s="37" t="s">
        <v>58</v>
      </c>
      <c r="I312" s="15"/>
      <c r="J312" s="16">
        <v>0</v>
      </c>
      <c r="K312" s="15" t="s">
        <v>48</v>
      </c>
      <c r="L312" s="15" t="s">
        <v>49</v>
      </c>
      <c r="M312" s="16">
        <v>0</v>
      </c>
      <c r="N312" s="39" t="s">
        <v>50</v>
      </c>
      <c r="O312" s="19"/>
      <c r="P312" s="39"/>
      <c r="Q312" s="88"/>
      <c r="R312" s="87"/>
      <c r="S312" s="63"/>
      <c r="T312" s="15" t="s">
        <v>58</v>
      </c>
      <c r="U312" s="15" t="s">
        <v>54</v>
      </c>
      <c r="V312" s="15" t="s">
        <v>55</v>
      </c>
      <c r="W312" s="40"/>
    </row>
    <row r="313" spans="2:23" x14ac:dyDescent="0.25">
      <c r="B313" s="20"/>
      <c r="C313" s="15"/>
      <c r="D313" s="15" t="s">
        <v>71</v>
      </c>
      <c r="E313" s="37"/>
      <c r="F313" s="37"/>
      <c r="G313" s="37" t="s">
        <v>58</v>
      </c>
      <c r="H313" s="37">
        <v>45838</v>
      </c>
      <c r="I313" s="15"/>
      <c r="J313" s="16">
        <v>0</v>
      </c>
      <c r="K313" s="15" t="s">
        <v>73</v>
      </c>
      <c r="L313" s="15" t="s">
        <v>49</v>
      </c>
      <c r="M313" s="16">
        <v>0</v>
      </c>
      <c r="N313" s="39" t="s">
        <v>50</v>
      </c>
      <c r="O313" s="19"/>
      <c r="P313" s="19"/>
      <c r="Q313" s="19"/>
      <c r="R313" s="19"/>
      <c r="S313" s="63"/>
      <c r="T313" s="15" t="s">
        <v>58</v>
      </c>
      <c r="U313" s="15" t="s">
        <v>54</v>
      </c>
      <c r="V313" s="15" t="s">
        <v>55</v>
      </c>
      <c r="W313" s="40"/>
    </row>
    <row r="314" spans="2:23" x14ac:dyDescent="0.25">
      <c r="B314" s="20"/>
      <c r="C314" s="15"/>
      <c r="D314" s="15" t="s">
        <v>71</v>
      </c>
      <c r="E314" s="37"/>
      <c r="F314" s="37"/>
      <c r="G314" s="37">
        <v>45839</v>
      </c>
      <c r="H314" s="37">
        <v>46081</v>
      </c>
      <c r="I314" s="15"/>
      <c r="J314" s="16">
        <v>1000000</v>
      </c>
      <c r="K314" s="15" t="s">
        <v>73</v>
      </c>
      <c r="L314" s="15" t="s">
        <v>49</v>
      </c>
      <c r="M314" s="16">
        <v>0</v>
      </c>
      <c r="N314" s="39" t="s">
        <v>50</v>
      </c>
      <c r="O314" s="19"/>
      <c r="P314" s="19"/>
      <c r="Q314" s="19"/>
      <c r="R314" s="19"/>
      <c r="S314" s="63"/>
      <c r="T314" s="15" t="s">
        <v>58</v>
      </c>
      <c r="U314" s="15" t="s">
        <v>54</v>
      </c>
      <c r="V314" s="15" t="s">
        <v>55</v>
      </c>
      <c r="W314" s="40"/>
    </row>
    <row r="315" spans="2:23" x14ac:dyDescent="0.25">
      <c r="B315" s="20"/>
      <c r="C315" s="15"/>
      <c r="D315" s="15" t="s">
        <v>71</v>
      </c>
      <c r="E315" s="37"/>
      <c r="F315" s="37"/>
      <c r="G315" s="37">
        <v>46082</v>
      </c>
      <c r="H315" s="37">
        <v>46203</v>
      </c>
      <c r="I315" s="15"/>
      <c r="J315" s="16">
        <v>0</v>
      </c>
      <c r="K315" s="15" t="s">
        <v>73</v>
      </c>
      <c r="L315" s="15" t="s">
        <v>49</v>
      </c>
      <c r="M315" s="16">
        <v>0</v>
      </c>
      <c r="N315" s="39" t="s">
        <v>50</v>
      </c>
      <c r="O315" s="19"/>
      <c r="P315" s="19"/>
      <c r="Q315" s="19"/>
      <c r="R315" s="19"/>
      <c r="S315" s="63"/>
      <c r="T315" s="15" t="s">
        <v>58</v>
      </c>
      <c r="U315" s="15" t="s">
        <v>54</v>
      </c>
      <c r="V315" s="15" t="s">
        <v>55</v>
      </c>
      <c r="W315" s="40"/>
    </row>
    <row r="316" spans="2:23" x14ac:dyDescent="0.25">
      <c r="B316" s="20"/>
      <c r="C316" s="15"/>
      <c r="D316" s="15" t="s">
        <v>71</v>
      </c>
      <c r="E316" s="37"/>
      <c r="F316" s="37"/>
      <c r="G316" s="37">
        <v>46204</v>
      </c>
      <c r="H316" s="37">
        <v>46295</v>
      </c>
      <c r="I316" s="15"/>
      <c r="J316" s="16">
        <v>1000000</v>
      </c>
      <c r="K316" s="15" t="s">
        <v>73</v>
      </c>
      <c r="L316" s="15" t="s">
        <v>49</v>
      </c>
      <c r="M316" s="16">
        <v>0</v>
      </c>
      <c r="N316" s="39" t="s">
        <v>50</v>
      </c>
      <c r="O316" s="19"/>
      <c r="P316" s="19"/>
      <c r="Q316" s="19"/>
      <c r="R316" s="19"/>
      <c r="S316" s="63"/>
      <c r="T316" s="15" t="s">
        <v>58</v>
      </c>
      <c r="U316" s="15" t="s">
        <v>54</v>
      </c>
      <c r="V316" s="15" t="s">
        <v>55</v>
      </c>
      <c r="W316" s="40"/>
    </row>
    <row r="317" spans="2:23" x14ac:dyDescent="0.25">
      <c r="B317" s="43"/>
      <c r="C317" s="44"/>
      <c r="D317" s="44" t="s">
        <v>74</v>
      </c>
      <c r="E317" s="45"/>
      <c r="F317" s="45"/>
      <c r="G317" s="45">
        <v>45748</v>
      </c>
      <c r="H317" s="45" t="s">
        <v>58</v>
      </c>
      <c r="I317" s="44"/>
      <c r="J317" s="47" t="s">
        <v>75</v>
      </c>
      <c r="K317" s="44"/>
      <c r="L317" s="44" t="s">
        <v>76</v>
      </c>
      <c r="M317" s="44"/>
      <c r="N317" s="48"/>
      <c r="O317" s="65">
        <v>8.2000000000000003E-2</v>
      </c>
      <c r="P317" s="48" t="s">
        <v>78</v>
      </c>
      <c r="Q317" s="44"/>
      <c r="R317" s="69"/>
      <c r="S317" s="170" t="s">
        <v>275</v>
      </c>
      <c r="T317" s="44" t="s">
        <v>58</v>
      </c>
      <c r="U317" s="44" t="s">
        <v>54</v>
      </c>
      <c r="V317" s="44" t="s">
        <v>79</v>
      </c>
      <c r="W317" s="49" t="s">
        <v>80</v>
      </c>
    </row>
    <row r="318" spans="2:23" x14ac:dyDescent="0.25">
      <c r="B318" s="43"/>
      <c r="C318" s="44"/>
      <c r="D318" s="44" t="s">
        <v>81</v>
      </c>
      <c r="E318" s="45"/>
      <c r="F318" s="45"/>
      <c r="G318" s="45" t="s">
        <v>58</v>
      </c>
      <c r="H318" s="45" t="s">
        <v>58</v>
      </c>
      <c r="I318" s="44"/>
      <c r="J318" s="47" t="s">
        <v>58</v>
      </c>
      <c r="K318" s="44"/>
      <c r="L318" s="44" t="s">
        <v>76</v>
      </c>
      <c r="M318" s="44"/>
      <c r="N318" s="48"/>
      <c r="O318" s="65">
        <v>8.2000000000000003E-2</v>
      </c>
      <c r="P318" s="48" t="s">
        <v>78</v>
      </c>
      <c r="Q318" s="44"/>
      <c r="R318" s="69"/>
      <c r="S318" s="171"/>
      <c r="T318" s="44" t="s">
        <v>58</v>
      </c>
      <c r="U318" s="44" t="s">
        <v>54</v>
      </c>
      <c r="V318" s="44" t="s">
        <v>79</v>
      </c>
      <c r="W318" s="49" t="s">
        <v>58</v>
      </c>
    </row>
    <row r="319" spans="2:23" x14ac:dyDescent="0.25">
      <c r="B319" s="43"/>
      <c r="C319" s="44"/>
      <c r="D319" s="44" t="s">
        <v>82</v>
      </c>
      <c r="E319" s="45"/>
      <c r="F319" s="45"/>
      <c r="G319" s="45" t="s">
        <v>58</v>
      </c>
      <c r="H319" s="45" t="s">
        <v>58</v>
      </c>
      <c r="I319" s="44"/>
      <c r="J319" s="47" t="s">
        <v>58</v>
      </c>
      <c r="K319" s="44"/>
      <c r="L319" s="44" t="s">
        <v>76</v>
      </c>
      <c r="M319" s="44"/>
      <c r="N319" s="48"/>
      <c r="O319" s="65">
        <v>4.1000000000000002E-2</v>
      </c>
      <c r="P319" s="48" t="s">
        <v>78</v>
      </c>
      <c r="Q319" s="44"/>
      <c r="R319" s="69"/>
      <c r="S319" s="171"/>
      <c r="T319" s="44" t="s">
        <v>58</v>
      </c>
      <c r="U319" s="44" t="s">
        <v>54</v>
      </c>
      <c r="V319" s="44" t="s">
        <v>79</v>
      </c>
      <c r="W319" s="49" t="s">
        <v>58</v>
      </c>
    </row>
    <row r="320" spans="2:23" x14ac:dyDescent="0.25">
      <c r="B320" s="43"/>
      <c r="C320" s="44"/>
      <c r="D320" s="44" t="s">
        <v>84</v>
      </c>
      <c r="E320" s="45"/>
      <c r="F320" s="45"/>
      <c r="G320" s="45" t="s">
        <v>58</v>
      </c>
      <c r="H320" s="45" t="s">
        <v>58</v>
      </c>
      <c r="I320" s="44"/>
      <c r="J320" s="47" t="s">
        <v>58</v>
      </c>
      <c r="K320" s="44"/>
      <c r="L320" s="44" t="s">
        <v>76</v>
      </c>
      <c r="M320" s="44"/>
      <c r="N320" s="48"/>
      <c r="O320" s="65">
        <v>8.2000000000000003E-2</v>
      </c>
      <c r="P320" s="48" t="s">
        <v>78</v>
      </c>
      <c r="Q320" s="44"/>
      <c r="R320" s="69"/>
      <c r="S320" s="171"/>
      <c r="T320" s="44" t="s">
        <v>58</v>
      </c>
      <c r="U320" s="44" t="s">
        <v>54</v>
      </c>
      <c r="V320" s="44" t="s">
        <v>79</v>
      </c>
      <c r="W320" s="49" t="s">
        <v>58</v>
      </c>
    </row>
    <row r="321" spans="2:23" x14ac:dyDescent="0.25">
      <c r="B321" s="43"/>
      <c r="C321" s="44"/>
      <c r="D321" s="44" t="s">
        <v>85</v>
      </c>
      <c r="E321" s="45"/>
      <c r="F321" s="45"/>
      <c r="G321" s="45" t="s">
        <v>58</v>
      </c>
      <c r="H321" s="45" t="s">
        <v>58</v>
      </c>
      <c r="I321" s="44"/>
      <c r="J321" s="47" t="s">
        <v>58</v>
      </c>
      <c r="K321" s="44"/>
      <c r="L321" s="44" t="s">
        <v>76</v>
      </c>
      <c r="M321" s="44"/>
      <c r="N321" s="48"/>
      <c r="O321" s="65">
        <v>1.41E-2</v>
      </c>
      <c r="P321" s="48" t="s">
        <v>78</v>
      </c>
      <c r="Q321" s="44"/>
      <c r="R321" s="69"/>
      <c r="S321" s="171"/>
      <c r="T321" s="44" t="s">
        <v>58</v>
      </c>
      <c r="U321" s="44" t="s">
        <v>54</v>
      </c>
      <c r="V321" s="44" t="s">
        <v>79</v>
      </c>
      <c r="W321" s="49" t="s">
        <v>58</v>
      </c>
    </row>
    <row r="322" spans="2:23" x14ac:dyDescent="0.25">
      <c r="B322" s="43"/>
      <c r="C322" s="44"/>
      <c r="D322" s="44" t="s">
        <v>87</v>
      </c>
      <c r="E322" s="45"/>
      <c r="F322" s="45"/>
      <c r="G322" s="45" t="s">
        <v>58</v>
      </c>
      <c r="H322" s="45" t="s">
        <v>58</v>
      </c>
      <c r="I322" s="44"/>
      <c r="J322" s="47" t="s">
        <v>58</v>
      </c>
      <c r="K322" s="44"/>
      <c r="L322" s="44" t="s">
        <v>76</v>
      </c>
      <c r="M322" s="44"/>
      <c r="N322" s="48"/>
      <c r="O322" s="65">
        <v>1.41E-2</v>
      </c>
      <c r="P322" s="48" t="s">
        <v>78</v>
      </c>
      <c r="Q322" s="44"/>
      <c r="R322" s="69"/>
      <c r="S322" s="171"/>
      <c r="T322" s="44" t="s">
        <v>58</v>
      </c>
      <c r="U322" s="44" t="s">
        <v>54</v>
      </c>
      <c r="V322" s="44" t="s">
        <v>79</v>
      </c>
      <c r="W322" s="49" t="s">
        <v>58</v>
      </c>
    </row>
    <row r="323" spans="2:23" x14ac:dyDescent="0.25">
      <c r="B323" s="43"/>
      <c r="C323" s="44"/>
      <c r="D323" s="44" t="s">
        <v>88</v>
      </c>
      <c r="E323" s="45"/>
      <c r="F323" s="45"/>
      <c r="G323" s="45" t="s">
        <v>58</v>
      </c>
      <c r="H323" s="45" t="s">
        <v>58</v>
      </c>
      <c r="I323" s="44"/>
      <c r="J323" s="47" t="s">
        <v>58</v>
      </c>
      <c r="K323" s="44"/>
      <c r="L323" s="44" t="s">
        <v>76</v>
      </c>
      <c r="M323" s="44"/>
      <c r="N323" s="48"/>
      <c r="O323" s="65">
        <v>0.85</v>
      </c>
      <c r="P323" s="48" t="s">
        <v>78</v>
      </c>
      <c r="Q323" s="44"/>
      <c r="R323" s="69"/>
      <c r="S323" s="171"/>
      <c r="T323" s="44" t="s">
        <v>58</v>
      </c>
      <c r="U323" s="44" t="s">
        <v>54</v>
      </c>
      <c r="V323" s="44" t="s">
        <v>91</v>
      </c>
      <c r="W323" s="49"/>
    </row>
    <row r="324" spans="2:23" x14ac:dyDescent="0.25">
      <c r="B324" s="43"/>
      <c r="C324" s="44"/>
      <c r="D324" s="44" t="s">
        <v>93</v>
      </c>
      <c r="E324" s="45"/>
      <c r="F324" s="45"/>
      <c r="G324" s="45" t="s">
        <v>58</v>
      </c>
      <c r="H324" s="45" t="s">
        <v>58</v>
      </c>
      <c r="I324" s="44"/>
      <c r="J324" s="44" t="s">
        <v>58</v>
      </c>
      <c r="K324" s="44"/>
      <c r="L324" s="44" t="s">
        <v>76</v>
      </c>
      <c r="M324" s="44"/>
      <c r="N324" s="48"/>
      <c r="O324" s="65">
        <v>0.85</v>
      </c>
      <c r="P324" s="48" t="s">
        <v>78</v>
      </c>
      <c r="Q324" s="44"/>
      <c r="R324" s="69"/>
      <c r="S324" s="171"/>
      <c r="T324" s="44" t="s">
        <v>58</v>
      </c>
      <c r="U324" s="44" t="s">
        <v>54</v>
      </c>
      <c r="V324" s="44" t="s">
        <v>91</v>
      </c>
      <c r="W324" s="49"/>
    </row>
    <row r="325" spans="2:23" x14ac:dyDescent="0.25">
      <c r="B325" s="43"/>
      <c r="C325" s="44"/>
      <c r="D325" s="44" t="s">
        <v>95</v>
      </c>
      <c r="E325" s="45"/>
      <c r="F325" s="45"/>
      <c r="G325" s="45" t="s">
        <v>58</v>
      </c>
      <c r="H325" s="45" t="s">
        <v>58</v>
      </c>
      <c r="I325" s="44"/>
      <c r="J325" s="44" t="s">
        <v>58</v>
      </c>
      <c r="K325" s="44"/>
      <c r="L325" s="44" t="s">
        <v>76</v>
      </c>
      <c r="M325" s="44"/>
      <c r="N325" s="48"/>
      <c r="O325" s="65">
        <v>1.66</v>
      </c>
      <c r="P325" s="48" t="s">
        <v>78</v>
      </c>
      <c r="Q325" s="44"/>
      <c r="R325" s="69"/>
      <c r="S325" s="171"/>
      <c r="T325" s="44" t="s">
        <v>58</v>
      </c>
      <c r="U325" s="44" t="s">
        <v>54</v>
      </c>
      <c r="V325" s="44" t="s">
        <v>91</v>
      </c>
      <c r="W325" s="49"/>
    </row>
    <row r="326" spans="2:23" x14ac:dyDescent="0.25">
      <c r="B326" s="43"/>
      <c r="C326" s="44"/>
      <c r="D326" s="44" t="s">
        <v>97</v>
      </c>
      <c r="E326" s="45"/>
      <c r="F326" s="45"/>
      <c r="G326" s="45" t="s">
        <v>58</v>
      </c>
      <c r="H326" s="45" t="s">
        <v>58</v>
      </c>
      <c r="I326" s="44"/>
      <c r="J326" s="44" t="s">
        <v>58</v>
      </c>
      <c r="K326" s="44"/>
      <c r="L326" s="44" t="s">
        <v>76</v>
      </c>
      <c r="M326" s="44"/>
      <c r="N326" s="48"/>
      <c r="O326" s="65">
        <v>3.74</v>
      </c>
      <c r="P326" s="48" t="s">
        <v>78</v>
      </c>
      <c r="Q326" s="44"/>
      <c r="R326" s="69"/>
      <c r="S326" s="171"/>
      <c r="T326" s="44" t="s">
        <v>58</v>
      </c>
      <c r="U326" s="44" t="s">
        <v>54</v>
      </c>
      <c r="V326" s="44" t="s">
        <v>91</v>
      </c>
      <c r="W326" s="49"/>
    </row>
    <row r="327" spans="2:23" x14ac:dyDescent="0.25">
      <c r="B327" s="43"/>
      <c r="C327" s="44"/>
      <c r="D327" s="44" t="s">
        <v>99</v>
      </c>
      <c r="E327" s="45"/>
      <c r="F327" s="45"/>
      <c r="G327" s="45" t="s">
        <v>58</v>
      </c>
      <c r="H327" s="45" t="s">
        <v>58</v>
      </c>
      <c r="I327" s="44"/>
      <c r="J327" s="44" t="s">
        <v>58</v>
      </c>
      <c r="K327" s="44"/>
      <c r="L327" s="44" t="s">
        <v>76</v>
      </c>
      <c r="M327" s="44"/>
      <c r="N327" s="48"/>
      <c r="O327" s="65">
        <v>10.37</v>
      </c>
      <c r="P327" s="48" t="s">
        <v>78</v>
      </c>
      <c r="Q327" s="44"/>
      <c r="R327" s="69"/>
      <c r="S327" s="171"/>
      <c r="T327" s="44" t="s">
        <v>58</v>
      </c>
      <c r="U327" s="44" t="s">
        <v>54</v>
      </c>
      <c r="V327" s="44" t="s">
        <v>91</v>
      </c>
      <c r="W327" s="49"/>
    </row>
    <row r="328" spans="2:23" ht="13" thickBot="1" x14ac:dyDescent="0.3">
      <c r="B328" s="50"/>
      <c r="C328" s="51"/>
      <c r="D328" s="51" t="s">
        <v>100</v>
      </c>
      <c r="E328" s="52"/>
      <c r="F328" s="52"/>
      <c r="G328" s="52" t="s">
        <v>58</v>
      </c>
      <c r="H328" s="52" t="s">
        <v>58</v>
      </c>
      <c r="I328" s="51"/>
      <c r="J328" s="51" t="s">
        <v>58</v>
      </c>
      <c r="K328" s="51"/>
      <c r="L328" s="51" t="s">
        <v>76</v>
      </c>
      <c r="M328" s="51"/>
      <c r="N328" s="54"/>
      <c r="O328" s="72">
        <v>10.37</v>
      </c>
      <c r="P328" s="54" t="s">
        <v>78</v>
      </c>
      <c r="Q328" s="51"/>
      <c r="R328" s="73"/>
      <c r="S328" s="172"/>
      <c r="T328" s="51" t="s">
        <v>58</v>
      </c>
      <c r="U328" s="51" t="s">
        <v>54</v>
      </c>
      <c r="V328" s="51" t="s">
        <v>91</v>
      </c>
      <c r="W328" s="55"/>
    </row>
    <row r="329" spans="2:23" ht="15.5" x14ac:dyDescent="0.35">
      <c r="B329" s="8"/>
      <c r="C329" s="78"/>
      <c r="D329" s="8"/>
      <c r="E329" s="8"/>
      <c r="F329" s="8"/>
      <c r="G329" s="8"/>
      <c r="H329" s="8"/>
      <c r="I329" s="8"/>
      <c r="J329" s="8"/>
    </row>
    <row r="330" spans="2:23" ht="15.5" x14ac:dyDescent="0.35">
      <c r="B330" s="115"/>
      <c r="C330" s="78"/>
      <c r="D330" s="8"/>
      <c r="E330" s="8"/>
      <c r="F330" s="8"/>
      <c r="G330" s="8"/>
      <c r="H330" s="8"/>
      <c r="I330" s="8"/>
      <c r="J330" s="8"/>
    </row>
    <row r="331" spans="2:23" ht="15.5" x14ac:dyDescent="0.35">
      <c r="B331" s="115" t="s">
        <v>277</v>
      </c>
      <c r="C331" s="116"/>
      <c r="D331" s="117"/>
      <c r="E331" s="8"/>
      <c r="F331" s="8"/>
      <c r="G331" s="8"/>
      <c r="H331" s="8"/>
      <c r="I331" s="8"/>
      <c r="J331" s="8"/>
    </row>
    <row r="332" spans="2:23" ht="15.5" x14ac:dyDescent="0.35">
      <c r="B332" s="8"/>
      <c r="C332" s="78"/>
      <c r="D332" s="8"/>
      <c r="E332" s="8"/>
      <c r="F332" s="8"/>
      <c r="G332" s="8"/>
      <c r="H332" s="8"/>
      <c r="I332" s="8"/>
      <c r="J332" s="8"/>
    </row>
    <row r="333" spans="2:23" ht="15.5" x14ac:dyDescent="0.35">
      <c r="B333" s="115" t="s">
        <v>254</v>
      </c>
      <c r="C333" s="78"/>
      <c r="D333" s="8"/>
      <c r="E333" s="8"/>
      <c r="F333" s="8"/>
      <c r="G333" s="8"/>
      <c r="H333" s="8"/>
      <c r="I333" s="8"/>
      <c r="J333" s="8"/>
    </row>
    <row r="334" spans="2:23" ht="15.5" x14ac:dyDescent="0.35">
      <c r="B334" s="8"/>
      <c r="C334" s="78"/>
      <c r="D334" s="8"/>
      <c r="E334" s="8"/>
      <c r="F334" s="8"/>
      <c r="G334" s="8"/>
      <c r="H334" s="8"/>
      <c r="I334" s="8"/>
      <c r="J334" s="8"/>
    </row>
    <row r="335" spans="2:23" ht="15.5" x14ac:dyDescent="0.35">
      <c r="B335" s="115" t="s">
        <v>255</v>
      </c>
      <c r="C335" s="78"/>
      <c r="D335" s="8"/>
      <c r="E335" s="8"/>
      <c r="F335" s="8"/>
      <c r="G335" s="8"/>
      <c r="H335" s="8"/>
      <c r="I335" s="8"/>
      <c r="J335" s="8"/>
    </row>
    <row r="336" spans="2:23" ht="15.5" x14ac:dyDescent="0.35">
      <c r="B336" s="8"/>
      <c r="C336" s="78"/>
      <c r="D336" s="8"/>
      <c r="E336" s="8"/>
      <c r="F336" s="8"/>
      <c r="G336" s="8"/>
      <c r="H336" s="8"/>
      <c r="I336" s="8"/>
      <c r="J336" s="8"/>
    </row>
    <row r="337" spans="2:10" ht="15.5" x14ac:dyDescent="0.35">
      <c r="B337" s="8"/>
      <c r="C337" s="78"/>
      <c r="D337" s="8"/>
      <c r="E337" s="8"/>
      <c r="F337" s="8"/>
      <c r="G337" s="8"/>
      <c r="H337" s="8"/>
      <c r="I337" s="8"/>
      <c r="J337" s="8"/>
    </row>
    <row r="338" spans="2:10" ht="15.5" x14ac:dyDescent="0.35">
      <c r="B338" s="8"/>
      <c r="C338" s="78"/>
      <c r="D338" s="8"/>
      <c r="E338" s="8"/>
      <c r="F338" s="8"/>
      <c r="G338" s="8"/>
      <c r="H338" s="8"/>
      <c r="I338" s="8"/>
      <c r="J338" s="8"/>
    </row>
    <row r="339" spans="2:10" ht="15.5" customHeight="1" x14ac:dyDescent="0.35">
      <c r="B339" s="8"/>
      <c r="C339" s="78"/>
      <c r="D339" s="8"/>
      <c r="E339" s="8"/>
      <c r="F339" s="8"/>
      <c r="G339" s="8"/>
      <c r="H339" s="8"/>
      <c r="I339" s="8"/>
      <c r="J339" s="8"/>
    </row>
    <row r="340" spans="2:10" ht="15.5" x14ac:dyDescent="0.35">
      <c r="B340" s="8"/>
      <c r="C340" s="78"/>
      <c r="D340" s="8"/>
      <c r="E340" s="8"/>
      <c r="F340" s="8"/>
      <c r="G340" s="8"/>
      <c r="H340" s="8"/>
      <c r="I340" s="8"/>
      <c r="J340" s="8"/>
    </row>
    <row r="341" spans="2:10" ht="15.5" x14ac:dyDescent="0.35">
      <c r="B341" s="8"/>
      <c r="C341" s="78"/>
      <c r="D341" s="8"/>
      <c r="E341" s="8"/>
      <c r="F341" s="8"/>
      <c r="G341" s="8"/>
      <c r="H341" s="8"/>
      <c r="I341" s="8"/>
      <c r="J341" s="8"/>
    </row>
    <row r="342" spans="2:10" ht="15.5" x14ac:dyDescent="0.35">
      <c r="B342" s="8"/>
      <c r="C342" s="78"/>
      <c r="D342" s="8"/>
      <c r="E342" s="8"/>
      <c r="F342" s="8"/>
      <c r="G342" s="8"/>
      <c r="H342" s="8"/>
      <c r="I342" s="8"/>
      <c r="J342" s="8"/>
    </row>
    <row r="343" spans="2:10" ht="15.5" x14ac:dyDescent="0.35">
      <c r="B343" s="8"/>
      <c r="C343" s="78"/>
      <c r="D343" s="8"/>
      <c r="E343" s="8"/>
      <c r="F343" s="8"/>
      <c r="G343" s="8"/>
      <c r="H343" s="8"/>
      <c r="I343" s="8"/>
      <c r="J343" s="8"/>
    </row>
    <row r="344" spans="2:10" ht="15.5" x14ac:dyDescent="0.35">
      <c r="B344" s="8"/>
      <c r="C344" s="78"/>
      <c r="D344" s="8"/>
      <c r="E344" s="8"/>
      <c r="F344" s="8"/>
      <c r="G344" s="8"/>
      <c r="H344" s="8"/>
      <c r="I344" s="8"/>
      <c r="J344" s="8"/>
    </row>
    <row r="345" spans="2:10" ht="15.5" x14ac:dyDescent="0.35">
      <c r="B345" s="8"/>
      <c r="C345" s="78"/>
      <c r="D345" s="8"/>
      <c r="E345" s="8"/>
      <c r="F345" s="8"/>
      <c r="G345" s="8"/>
      <c r="H345" s="8"/>
      <c r="I345" s="8"/>
      <c r="J345" s="8"/>
    </row>
    <row r="346" spans="2:10" ht="15.5" x14ac:dyDescent="0.35">
      <c r="B346" s="8"/>
      <c r="C346" s="78"/>
      <c r="D346" s="8"/>
      <c r="E346" s="8"/>
      <c r="F346" s="8"/>
      <c r="G346" s="8"/>
      <c r="H346" s="8"/>
      <c r="I346" s="8"/>
      <c r="J346" s="8"/>
    </row>
    <row r="347" spans="2:10" ht="15.5" x14ac:dyDescent="0.35">
      <c r="B347" s="8"/>
      <c r="C347" s="78"/>
      <c r="D347" s="8"/>
      <c r="E347" s="8"/>
      <c r="F347" s="8"/>
      <c r="G347" s="8"/>
      <c r="H347" s="8"/>
      <c r="I347" s="8"/>
      <c r="J347" s="8"/>
    </row>
    <row r="348" spans="2:10" ht="15.5" x14ac:dyDescent="0.35">
      <c r="B348" s="8"/>
      <c r="C348" s="78"/>
      <c r="D348" s="8"/>
      <c r="E348" s="8"/>
      <c r="F348" s="8"/>
      <c r="G348" s="8"/>
      <c r="H348" s="8"/>
      <c r="I348" s="8"/>
      <c r="J348" s="8"/>
    </row>
    <row r="349" spans="2:10" ht="15.5" x14ac:dyDescent="0.35">
      <c r="B349" s="8"/>
      <c r="C349" s="78"/>
      <c r="D349" s="8"/>
      <c r="E349" s="8"/>
      <c r="F349" s="8"/>
      <c r="G349" s="8"/>
      <c r="H349" s="8"/>
      <c r="I349" s="8"/>
      <c r="J349" s="8"/>
    </row>
    <row r="350" spans="2:10" ht="15.5" x14ac:dyDescent="0.35">
      <c r="B350" s="8"/>
      <c r="C350" s="78"/>
      <c r="D350" s="8"/>
      <c r="E350" s="8"/>
      <c r="F350" s="8"/>
      <c r="G350" s="8"/>
      <c r="H350" s="8"/>
      <c r="I350" s="8"/>
      <c r="J350" s="8"/>
    </row>
    <row r="351" spans="2:10" ht="15.5" x14ac:dyDescent="0.35">
      <c r="B351" s="8"/>
      <c r="C351" s="78"/>
      <c r="D351" s="8"/>
      <c r="E351" s="8"/>
      <c r="F351" s="8"/>
      <c r="G351" s="8"/>
      <c r="H351" s="8"/>
      <c r="I351" s="8"/>
      <c r="J351" s="8"/>
    </row>
    <row r="352" spans="2:10" ht="15.5" x14ac:dyDescent="0.35">
      <c r="B352" s="8"/>
      <c r="C352" s="78"/>
      <c r="D352" s="8"/>
      <c r="E352" s="8"/>
      <c r="F352" s="8"/>
      <c r="G352" s="8"/>
      <c r="H352" s="8"/>
      <c r="I352" s="8"/>
      <c r="J352" s="8"/>
    </row>
    <row r="353" spans="2:10" ht="15.5" x14ac:dyDescent="0.35">
      <c r="B353" s="8"/>
      <c r="C353" s="78"/>
      <c r="D353" s="8"/>
      <c r="E353" s="8"/>
      <c r="F353" s="8"/>
      <c r="G353" s="8"/>
      <c r="H353" s="8"/>
      <c r="I353" s="8"/>
      <c r="J353" s="8"/>
    </row>
    <row r="354" spans="2:10" ht="15.5" x14ac:dyDescent="0.35">
      <c r="B354" s="8"/>
      <c r="C354" s="78"/>
      <c r="D354" s="8"/>
      <c r="E354" s="8"/>
      <c r="F354" s="8"/>
      <c r="G354" s="8"/>
      <c r="H354" s="8"/>
      <c r="I354" s="8"/>
      <c r="J354" s="8"/>
    </row>
    <row r="355" spans="2:10" ht="15.5" x14ac:dyDescent="0.35">
      <c r="B355" s="8"/>
      <c r="C355" s="78"/>
      <c r="D355" s="8"/>
      <c r="E355" s="8"/>
      <c r="F355" s="8"/>
      <c r="G355" s="8"/>
      <c r="H355" s="8"/>
      <c r="I355" s="8"/>
      <c r="J355" s="8"/>
    </row>
    <row r="356" spans="2:10" ht="15.5" x14ac:dyDescent="0.35">
      <c r="B356" s="8"/>
      <c r="C356" s="78"/>
      <c r="D356" s="8"/>
      <c r="E356" s="8"/>
      <c r="F356" s="8"/>
      <c r="G356" s="8"/>
      <c r="H356" s="8"/>
      <c r="I356" s="8"/>
      <c r="J356" s="8"/>
    </row>
    <row r="357" spans="2:10" ht="15.5" x14ac:dyDescent="0.35">
      <c r="B357" s="8"/>
      <c r="C357" s="78"/>
      <c r="D357" s="8"/>
      <c r="E357" s="8"/>
      <c r="F357" s="8"/>
      <c r="G357" s="8"/>
      <c r="H357" s="8"/>
      <c r="I357" s="8"/>
      <c r="J357" s="8"/>
    </row>
    <row r="358" spans="2:10" ht="15.5" x14ac:dyDescent="0.35">
      <c r="B358" s="8"/>
      <c r="C358" s="78"/>
      <c r="D358" s="8"/>
      <c r="E358" s="8"/>
      <c r="F358" s="8"/>
      <c r="G358" s="8"/>
      <c r="H358" s="8"/>
      <c r="I358" s="8"/>
      <c r="J358" s="8"/>
    </row>
    <row r="359" spans="2:10" ht="15.5" x14ac:dyDescent="0.35">
      <c r="B359" s="8"/>
      <c r="C359" s="8"/>
      <c r="D359" s="8"/>
      <c r="E359" s="8"/>
      <c r="F359" s="8"/>
      <c r="G359" s="8"/>
      <c r="H359" s="8"/>
      <c r="I359" s="8"/>
      <c r="J359" s="8"/>
    </row>
    <row r="360" spans="2:10" ht="15.5" x14ac:dyDescent="0.35">
      <c r="B360" s="8"/>
      <c r="C360" s="8"/>
      <c r="D360" s="8"/>
      <c r="E360" s="8"/>
      <c r="F360" s="8"/>
      <c r="G360" s="8"/>
      <c r="H360" s="8"/>
      <c r="I360" s="8"/>
      <c r="J360" s="8"/>
    </row>
    <row r="361" spans="2:10" ht="15.5" x14ac:dyDescent="0.35">
      <c r="B361" s="8"/>
      <c r="C361" s="8"/>
      <c r="D361" s="8"/>
      <c r="E361" s="8"/>
      <c r="F361" s="8"/>
      <c r="G361" s="8"/>
      <c r="H361" s="8"/>
      <c r="I361" s="8"/>
      <c r="J361" s="8"/>
    </row>
    <row r="362" spans="2:10" ht="15.5" x14ac:dyDescent="0.35">
      <c r="B362" s="8"/>
      <c r="C362" s="8"/>
      <c r="D362" s="8"/>
      <c r="E362" s="8"/>
      <c r="F362" s="8"/>
      <c r="G362" s="8"/>
      <c r="H362" s="8"/>
      <c r="I362" s="8"/>
      <c r="J362" s="8"/>
    </row>
    <row r="363" spans="2:10" ht="15.5" x14ac:dyDescent="0.35">
      <c r="D363" s="8"/>
      <c r="E363" s="8"/>
      <c r="F363" s="8"/>
      <c r="G363" s="8"/>
      <c r="H363" s="8"/>
      <c r="I363" s="8"/>
      <c r="J363" s="8"/>
    </row>
  </sheetData>
  <sheetProtection formatCells="0" formatColumns="0" formatRows="0"/>
  <mergeCells count="48">
    <mergeCell ref="S317:S328"/>
    <mergeCell ref="R288:R294"/>
    <mergeCell ref="S295:S306"/>
    <mergeCell ref="W12:W13"/>
    <mergeCell ref="J12:J13"/>
    <mergeCell ref="K12:K13"/>
    <mergeCell ref="L12:L13"/>
    <mergeCell ref="U12:U13"/>
    <mergeCell ref="V12:V13"/>
    <mergeCell ref="R52:R59"/>
    <mergeCell ref="R61:R62"/>
    <mergeCell ref="R63:R82"/>
    <mergeCell ref="S84:S99"/>
    <mergeCell ref="R14:R23"/>
    <mergeCell ref="S24:S35"/>
    <mergeCell ref="R36:R41"/>
    <mergeCell ref="S42:S51"/>
    <mergeCell ref="U11:V11"/>
    <mergeCell ref="B10:D10"/>
    <mergeCell ref="E10:I10"/>
    <mergeCell ref="L10:T10"/>
    <mergeCell ref="J11:K11"/>
    <mergeCell ref="B11:D11"/>
    <mergeCell ref="E11:I11"/>
    <mergeCell ref="L11:T11"/>
    <mergeCell ref="R100:R105"/>
    <mergeCell ref="R106:R111"/>
    <mergeCell ref="R112:R117"/>
    <mergeCell ref="S118:S129"/>
    <mergeCell ref="R130:R135"/>
    <mergeCell ref="S142:S151"/>
    <mergeCell ref="R152:R158"/>
    <mergeCell ref="R136:R141"/>
    <mergeCell ref="S159:S164"/>
    <mergeCell ref="S165:S167"/>
    <mergeCell ref="S168:S170"/>
    <mergeCell ref="R171:R178"/>
    <mergeCell ref="S179:S196"/>
    <mergeCell ref="S278:S287"/>
    <mergeCell ref="S245:S254"/>
    <mergeCell ref="R255:R260"/>
    <mergeCell ref="S261:S270"/>
    <mergeCell ref="R197:R201"/>
    <mergeCell ref="S202:S213"/>
    <mergeCell ref="R214:R221"/>
    <mergeCell ref="R271:R277"/>
    <mergeCell ref="S222:S233"/>
    <mergeCell ref="R234:R244"/>
  </mergeCells>
  <phoneticPr fontId="10" type="noConversion"/>
  <dataValidations count="7">
    <dataValidation type="list" allowBlank="1" showInputMessage="1" showErrorMessage="1" sqref="WVJ983324:WVJ983343 L65820:L65839 IX65820:IX65839 ST65820:ST65839 ACP65820:ACP65839 AML65820:AML65839 AWH65820:AWH65839 BGD65820:BGD65839 BPZ65820:BPZ65839 BZV65820:BZV65839 CJR65820:CJR65839 CTN65820:CTN65839 DDJ65820:DDJ65839 DNF65820:DNF65839 DXB65820:DXB65839 EGX65820:EGX65839 EQT65820:EQT65839 FAP65820:FAP65839 FKL65820:FKL65839 FUH65820:FUH65839 GED65820:GED65839 GNZ65820:GNZ65839 GXV65820:GXV65839 HHR65820:HHR65839 HRN65820:HRN65839 IBJ65820:IBJ65839 ILF65820:ILF65839 IVB65820:IVB65839 JEX65820:JEX65839 JOT65820:JOT65839 JYP65820:JYP65839 KIL65820:KIL65839 KSH65820:KSH65839 LCD65820:LCD65839 LLZ65820:LLZ65839 LVV65820:LVV65839 MFR65820:MFR65839 MPN65820:MPN65839 MZJ65820:MZJ65839 NJF65820:NJF65839 NTB65820:NTB65839 OCX65820:OCX65839 OMT65820:OMT65839 OWP65820:OWP65839 PGL65820:PGL65839 PQH65820:PQH65839 QAD65820:QAD65839 QJZ65820:QJZ65839 QTV65820:QTV65839 RDR65820:RDR65839 RNN65820:RNN65839 RXJ65820:RXJ65839 SHF65820:SHF65839 SRB65820:SRB65839 TAX65820:TAX65839 TKT65820:TKT65839 TUP65820:TUP65839 UEL65820:UEL65839 UOH65820:UOH65839 UYD65820:UYD65839 VHZ65820:VHZ65839 VRV65820:VRV65839 WBR65820:WBR65839 WLN65820:WLN65839 WVJ65820:WVJ65839 L131356:L131375 IX131356:IX131375 ST131356:ST131375 ACP131356:ACP131375 AML131356:AML131375 AWH131356:AWH131375 BGD131356:BGD131375 BPZ131356:BPZ131375 BZV131356:BZV131375 CJR131356:CJR131375 CTN131356:CTN131375 DDJ131356:DDJ131375 DNF131356:DNF131375 DXB131356:DXB131375 EGX131356:EGX131375 EQT131356:EQT131375 FAP131356:FAP131375 FKL131356:FKL131375 FUH131356:FUH131375 GED131356:GED131375 GNZ131356:GNZ131375 GXV131356:GXV131375 HHR131356:HHR131375 HRN131356:HRN131375 IBJ131356:IBJ131375 ILF131356:ILF131375 IVB131356:IVB131375 JEX131356:JEX131375 JOT131356:JOT131375 JYP131356:JYP131375 KIL131356:KIL131375 KSH131356:KSH131375 LCD131356:LCD131375 LLZ131356:LLZ131375 LVV131356:LVV131375 MFR131356:MFR131375 MPN131356:MPN131375 MZJ131356:MZJ131375 NJF131356:NJF131375 NTB131356:NTB131375 OCX131356:OCX131375 OMT131356:OMT131375 OWP131356:OWP131375 PGL131356:PGL131375 PQH131356:PQH131375 QAD131356:QAD131375 QJZ131356:QJZ131375 QTV131356:QTV131375 RDR131356:RDR131375 RNN131356:RNN131375 RXJ131356:RXJ131375 SHF131356:SHF131375 SRB131356:SRB131375 TAX131356:TAX131375 TKT131356:TKT131375 TUP131356:TUP131375 UEL131356:UEL131375 UOH131356:UOH131375 UYD131356:UYD131375 VHZ131356:VHZ131375 VRV131356:VRV131375 WBR131356:WBR131375 WLN131356:WLN131375 WVJ131356:WVJ131375 L196892:L196911 IX196892:IX196911 ST196892:ST196911 ACP196892:ACP196911 AML196892:AML196911 AWH196892:AWH196911 BGD196892:BGD196911 BPZ196892:BPZ196911 BZV196892:BZV196911 CJR196892:CJR196911 CTN196892:CTN196911 DDJ196892:DDJ196911 DNF196892:DNF196911 DXB196892:DXB196911 EGX196892:EGX196911 EQT196892:EQT196911 FAP196892:FAP196911 FKL196892:FKL196911 FUH196892:FUH196911 GED196892:GED196911 GNZ196892:GNZ196911 GXV196892:GXV196911 HHR196892:HHR196911 HRN196892:HRN196911 IBJ196892:IBJ196911 ILF196892:ILF196911 IVB196892:IVB196911 JEX196892:JEX196911 JOT196892:JOT196911 JYP196892:JYP196911 KIL196892:KIL196911 KSH196892:KSH196911 LCD196892:LCD196911 LLZ196892:LLZ196911 LVV196892:LVV196911 MFR196892:MFR196911 MPN196892:MPN196911 MZJ196892:MZJ196911 NJF196892:NJF196911 NTB196892:NTB196911 OCX196892:OCX196911 OMT196892:OMT196911 OWP196892:OWP196911 PGL196892:PGL196911 PQH196892:PQH196911 QAD196892:QAD196911 QJZ196892:QJZ196911 QTV196892:QTV196911 RDR196892:RDR196911 RNN196892:RNN196911 RXJ196892:RXJ196911 SHF196892:SHF196911 SRB196892:SRB196911 TAX196892:TAX196911 TKT196892:TKT196911 TUP196892:TUP196911 UEL196892:UEL196911 UOH196892:UOH196911 UYD196892:UYD196911 VHZ196892:VHZ196911 VRV196892:VRV196911 WBR196892:WBR196911 WLN196892:WLN196911 WVJ196892:WVJ196911 L262428:L262447 IX262428:IX262447 ST262428:ST262447 ACP262428:ACP262447 AML262428:AML262447 AWH262428:AWH262447 BGD262428:BGD262447 BPZ262428:BPZ262447 BZV262428:BZV262447 CJR262428:CJR262447 CTN262428:CTN262447 DDJ262428:DDJ262447 DNF262428:DNF262447 DXB262428:DXB262447 EGX262428:EGX262447 EQT262428:EQT262447 FAP262428:FAP262447 FKL262428:FKL262447 FUH262428:FUH262447 GED262428:GED262447 GNZ262428:GNZ262447 GXV262428:GXV262447 HHR262428:HHR262447 HRN262428:HRN262447 IBJ262428:IBJ262447 ILF262428:ILF262447 IVB262428:IVB262447 JEX262428:JEX262447 JOT262428:JOT262447 JYP262428:JYP262447 KIL262428:KIL262447 KSH262428:KSH262447 LCD262428:LCD262447 LLZ262428:LLZ262447 LVV262428:LVV262447 MFR262428:MFR262447 MPN262428:MPN262447 MZJ262428:MZJ262447 NJF262428:NJF262447 NTB262428:NTB262447 OCX262428:OCX262447 OMT262428:OMT262447 OWP262428:OWP262447 PGL262428:PGL262447 PQH262428:PQH262447 QAD262428:QAD262447 QJZ262428:QJZ262447 QTV262428:QTV262447 RDR262428:RDR262447 RNN262428:RNN262447 RXJ262428:RXJ262447 SHF262428:SHF262447 SRB262428:SRB262447 TAX262428:TAX262447 TKT262428:TKT262447 TUP262428:TUP262447 UEL262428:UEL262447 UOH262428:UOH262447 UYD262428:UYD262447 VHZ262428:VHZ262447 VRV262428:VRV262447 WBR262428:WBR262447 WLN262428:WLN262447 WVJ262428:WVJ262447 L327964:L327983 IX327964:IX327983 ST327964:ST327983 ACP327964:ACP327983 AML327964:AML327983 AWH327964:AWH327983 BGD327964:BGD327983 BPZ327964:BPZ327983 BZV327964:BZV327983 CJR327964:CJR327983 CTN327964:CTN327983 DDJ327964:DDJ327983 DNF327964:DNF327983 DXB327964:DXB327983 EGX327964:EGX327983 EQT327964:EQT327983 FAP327964:FAP327983 FKL327964:FKL327983 FUH327964:FUH327983 GED327964:GED327983 GNZ327964:GNZ327983 GXV327964:GXV327983 HHR327964:HHR327983 HRN327964:HRN327983 IBJ327964:IBJ327983 ILF327964:ILF327983 IVB327964:IVB327983 JEX327964:JEX327983 JOT327964:JOT327983 JYP327964:JYP327983 KIL327964:KIL327983 KSH327964:KSH327983 LCD327964:LCD327983 LLZ327964:LLZ327983 LVV327964:LVV327983 MFR327964:MFR327983 MPN327964:MPN327983 MZJ327964:MZJ327983 NJF327964:NJF327983 NTB327964:NTB327983 OCX327964:OCX327983 OMT327964:OMT327983 OWP327964:OWP327983 PGL327964:PGL327983 PQH327964:PQH327983 QAD327964:QAD327983 QJZ327964:QJZ327983 QTV327964:QTV327983 RDR327964:RDR327983 RNN327964:RNN327983 RXJ327964:RXJ327983 SHF327964:SHF327983 SRB327964:SRB327983 TAX327964:TAX327983 TKT327964:TKT327983 TUP327964:TUP327983 UEL327964:UEL327983 UOH327964:UOH327983 UYD327964:UYD327983 VHZ327964:VHZ327983 VRV327964:VRV327983 WBR327964:WBR327983 WLN327964:WLN327983 WVJ327964:WVJ327983 L393500:L393519 IX393500:IX393519 ST393500:ST393519 ACP393500:ACP393519 AML393500:AML393519 AWH393500:AWH393519 BGD393500:BGD393519 BPZ393500:BPZ393519 BZV393500:BZV393519 CJR393500:CJR393519 CTN393500:CTN393519 DDJ393500:DDJ393519 DNF393500:DNF393519 DXB393500:DXB393519 EGX393500:EGX393519 EQT393500:EQT393519 FAP393500:FAP393519 FKL393500:FKL393519 FUH393500:FUH393519 GED393500:GED393519 GNZ393500:GNZ393519 GXV393500:GXV393519 HHR393500:HHR393519 HRN393500:HRN393519 IBJ393500:IBJ393519 ILF393500:ILF393519 IVB393500:IVB393519 JEX393500:JEX393519 JOT393500:JOT393519 JYP393500:JYP393519 KIL393500:KIL393519 KSH393500:KSH393519 LCD393500:LCD393519 LLZ393500:LLZ393519 LVV393500:LVV393519 MFR393500:MFR393519 MPN393500:MPN393519 MZJ393500:MZJ393519 NJF393500:NJF393519 NTB393500:NTB393519 OCX393500:OCX393519 OMT393500:OMT393519 OWP393500:OWP393519 PGL393500:PGL393519 PQH393500:PQH393519 QAD393500:QAD393519 QJZ393500:QJZ393519 QTV393500:QTV393519 RDR393500:RDR393519 RNN393500:RNN393519 RXJ393500:RXJ393519 SHF393500:SHF393519 SRB393500:SRB393519 TAX393500:TAX393519 TKT393500:TKT393519 TUP393500:TUP393519 UEL393500:UEL393519 UOH393500:UOH393519 UYD393500:UYD393519 VHZ393500:VHZ393519 VRV393500:VRV393519 WBR393500:WBR393519 WLN393500:WLN393519 WVJ393500:WVJ393519 L459036:L459055 IX459036:IX459055 ST459036:ST459055 ACP459036:ACP459055 AML459036:AML459055 AWH459036:AWH459055 BGD459036:BGD459055 BPZ459036:BPZ459055 BZV459036:BZV459055 CJR459036:CJR459055 CTN459036:CTN459055 DDJ459036:DDJ459055 DNF459036:DNF459055 DXB459036:DXB459055 EGX459036:EGX459055 EQT459036:EQT459055 FAP459036:FAP459055 FKL459036:FKL459055 FUH459036:FUH459055 GED459036:GED459055 GNZ459036:GNZ459055 GXV459036:GXV459055 HHR459036:HHR459055 HRN459036:HRN459055 IBJ459036:IBJ459055 ILF459036:ILF459055 IVB459036:IVB459055 JEX459036:JEX459055 JOT459036:JOT459055 JYP459036:JYP459055 KIL459036:KIL459055 KSH459036:KSH459055 LCD459036:LCD459055 LLZ459036:LLZ459055 LVV459036:LVV459055 MFR459036:MFR459055 MPN459036:MPN459055 MZJ459036:MZJ459055 NJF459036:NJF459055 NTB459036:NTB459055 OCX459036:OCX459055 OMT459036:OMT459055 OWP459036:OWP459055 PGL459036:PGL459055 PQH459036:PQH459055 QAD459036:QAD459055 QJZ459036:QJZ459055 QTV459036:QTV459055 RDR459036:RDR459055 RNN459036:RNN459055 RXJ459036:RXJ459055 SHF459036:SHF459055 SRB459036:SRB459055 TAX459036:TAX459055 TKT459036:TKT459055 TUP459036:TUP459055 UEL459036:UEL459055 UOH459036:UOH459055 UYD459036:UYD459055 VHZ459036:VHZ459055 VRV459036:VRV459055 WBR459036:WBR459055 WLN459036:WLN459055 WVJ459036:WVJ459055 L524572:L524591 IX524572:IX524591 ST524572:ST524591 ACP524572:ACP524591 AML524572:AML524591 AWH524572:AWH524591 BGD524572:BGD524591 BPZ524572:BPZ524591 BZV524572:BZV524591 CJR524572:CJR524591 CTN524572:CTN524591 DDJ524572:DDJ524591 DNF524572:DNF524591 DXB524572:DXB524591 EGX524572:EGX524591 EQT524572:EQT524591 FAP524572:FAP524591 FKL524572:FKL524591 FUH524572:FUH524591 GED524572:GED524591 GNZ524572:GNZ524591 GXV524572:GXV524591 HHR524572:HHR524591 HRN524572:HRN524591 IBJ524572:IBJ524591 ILF524572:ILF524591 IVB524572:IVB524591 JEX524572:JEX524591 JOT524572:JOT524591 JYP524572:JYP524591 KIL524572:KIL524591 KSH524572:KSH524591 LCD524572:LCD524591 LLZ524572:LLZ524591 LVV524572:LVV524591 MFR524572:MFR524591 MPN524572:MPN524591 MZJ524572:MZJ524591 NJF524572:NJF524591 NTB524572:NTB524591 OCX524572:OCX524591 OMT524572:OMT524591 OWP524572:OWP524591 PGL524572:PGL524591 PQH524572:PQH524591 QAD524572:QAD524591 QJZ524572:QJZ524591 QTV524572:QTV524591 RDR524572:RDR524591 RNN524572:RNN524591 RXJ524572:RXJ524591 SHF524572:SHF524591 SRB524572:SRB524591 TAX524572:TAX524591 TKT524572:TKT524591 TUP524572:TUP524591 UEL524572:UEL524591 UOH524572:UOH524591 UYD524572:UYD524591 VHZ524572:VHZ524591 VRV524572:VRV524591 WBR524572:WBR524591 WLN524572:WLN524591 WVJ524572:WVJ524591 L590108:L590127 IX590108:IX590127 ST590108:ST590127 ACP590108:ACP590127 AML590108:AML590127 AWH590108:AWH590127 BGD590108:BGD590127 BPZ590108:BPZ590127 BZV590108:BZV590127 CJR590108:CJR590127 CTN590108:CTN590127 DDJ590108:DDJ590127 DNF590108:DNF590127 DXB590108:DXB590127 EGX590108:EGX590127 EQT590108:EQT590127 FAP590108:FAP590127 FKL590108:FKL590127 FUH590108:FUH590127 GED590108:GED590127 GNZ590108:GNZ590127 GXV590108:GXV590127 HHR590108:HHR590127 HRN590108:HRN590127 IBJ590108:IBJ590127 ILF590108:ILF590127 IVB590108:IVB590127 JEX590108:JEX590127 JOT590108:JOT590127 JYP590108:JYP590127 KIL590108:KIL590127 KSH590108:KSH590127 LCD590108:LCD590127 LLZ590108:LLZ590127 LVV590108:LVV590127 MFR590108:MFR590127 MPN590108:MPN590127 MZJ590108:MZJ590127 NJF590108:NJF590127 NTB590108:NTB590127 OCX590108:OCX590127 OMT590108:OMT590127 OWP590108:OWP590127 PGL590108:PGL590127 PQH590108:PQH590127 QAD590108:QAD590127 QJZ590108:QJZ590127 QTV590108:QTV590127 RDR590108:RDR590127 RNN590108:RNN590127 RXJ590108:RXJ590127 SHF590108:SHF590127 SRB590108:SRB590127 TAX590108:TAX590127 TKT590108:TKT590127 TUP590108:TUP590127 UEL590108:UEL590127 UOH590108:UOH590127 UYD590108:UYD590127 VHZ590108:VHZ590127 VRV590108:VRV590127 WBR590108:WBR590127 WLN590108:WLN590127 WVJ590108:WVJ590127 L655644:L655663 IX655644:IX655663 ST655644:ST655663 ACP655644:ACP655663 AML655644:AML655663 AWH655644:AWH655663 BGD655644:BGD655663 BPZ655644:BPZ655663 BZV655644:BZV655663 CJR655644:CJR655663 CTN655644:CTN655663 DDJ655644:DDJ655663 DNF655644:DNF655663 DXB655644:DXB655663 EGX655644:EGX655663 EQT655644:EQT655663 FAP655644:FAP655663 FKL655644:FKL655663 FUH655644:FUH655663 GED655644:GED655663 GNZ655644:GNZ655663 GXV655644:GXV655663 HHR655644:HHR655663 HRN655644:HRN655663 IBJ655644:IBJ655663 ILF655644:ILF655663 IVB655644:IVB655663 JEX655644:JEX655663 JOT655644:JOT655663 JYP655644:JYP655663 KIL655644:KIL655663 KSH655644:KSH655663 LCD655644:LCD655663 LLZ655644:LLZ655663 LVV655644:LVV655663 MFR655644:MFR655663 MPN655644:MPN655663 MZJ655644:MZJ655663 NJF655644:NJF655663 NTB655644:NTB655663 OCX655644:OCX655663 OMT655644:OMT655663 OWP655644:OWP655663 PGL655644:PGL655663 PQH655644:PQH655663 QAD655644:QAD655663 QJZ655644:QJZ655663 QTV655644:QTV655663 RDR655644:RDR655663 RNN655644:RNN655663 RXJ655644:RXJ655663 SHF655644:SHF655663 SRB655644:SRB655663 TAX655644:TAX655663 TKT655644:TKT655663 TUP655644:TUP655663 UEL655644:UEL655663 UOH655644:UOH655663 UYD655644:UYD655663 VHZ655644:VHZ655663 VRV655644:VRV655663 WBR655644:WBR655663 WLN655644:WLN655663 WVJ655644:WVJ655663 L721180:L721199 IX721180:IX721199 ST721180:ST721199 ACP721180:ACP721199 AML721180:AML721199 AWH721180:AWH721199 BGD721180:BGD721199 BPZ721180:BPZ721199 BZV721180:BZV721199 CJR721180:CJR721199 CTN721180:CTN721199 DDJ721180:DDJ721199 DNF721180:DNF721199 DXB721180:DXB721199 EGX721180:EGX721199 EQT721180:EQT721199 FAP721180:FAP721199 FKL721180:FKL721199 FUH721180:FUH721199 GED721180:GED721199 GNZ721180:GNZ721199 GXV721180:GXV721199 HHR721180:HHR721199 HRN721180:HRN721199 IBJ721180:IBJ721199 ILF721180:ILF721199 IVB721180:IVB721199 JEX721180:JEX721199 JOT721180:JOT721199 JYP721180:JYP721199 KIL721180:KIL721199 KSH721180:KSH721199 LCD721180:LCD721199 LLZ721180:LLZ721199 LVV721180:LVV721199 MFR721180:MFR721199 MPN721180:MPN721199 MZJ721180:MZJ721199 NJF721180:NJF721199 NTB721180:NTB721199 OCX721180:OCX721199 OMT721180:OMT721199 OWP721180:OWP721199 PGL721180:PGL721199 PQH721180:PQH721199 QAD721180:QAD721199 QJZ721180:QJZ721199 QTV721180:QTV721199 RDR721180:RDR721199 RNN721180:RNN721199 RXJ721180:RXJ721199 SHF721180:SHF721199 SRB721180:SRB721199 TAX721180:TAX721199 TKT721180:TKT721199 TUP721180:TUP721199 UEL721180:UEL721199 UOH721180:UOH721199 UYD721180:UYD721199 VHZ721180:VHZ721199 VRV721180:VRV721199 WBR721180:WBR721199 WLN721180:WLN721199 WVJ721180:WVJ721199 L786716:L786735 IX786716:IX786735 ST786716:ST786735 ACP786716:ACP786735 AML786716:AML786735 AWH786716:AWH786735 BGD786716:BGD786735 BPZ786716:BPZ786735 BZV786716:BZV786735 CJR786716:CJR786735 CTN786716:CTN786735 DDJ786716:DDJ786735 DNF786716:DNF786735 DXB786716:DXB786735 EGX786716:EGX786735 EQT786716:EQT786735 FAP786716:FAP786735 FKL786716:FKL786735 FUH786716:FUH786735 GED786716:GED786735 GNZ786716:GNZ786735 GXV786716:GXV786735 HHR786716:HHR786735 HRN786716:HRN786735 IBJ786716:IBJ786735 ILF786716:ILF786735 IVB786716:IVB786735 JEX786716:JEX786735 JOT786716:JOT786735 JYP786716:JYP786735 KIL786716:KIL786735 KSH786716:KSH786735 LCD786716:LCD786735 LLZ786716:LLZ786735 LVV786716:LVV786735 MFR786716:MFR786735 MPN786716:MPN786735 MZJ786716:MZJ786735 NJF786716:NJF786735 NTB786716:NTB786735 OCX786716:OCX786735 OMT786716:OMT786735 OWP786716:OWP786735 PGL786716:PGL786735 PQH786716:PQH786735 QAD786716:QAD786735 QJZ786716:QJZ786735 QTV786716:QTV786735 RDR786716:RDR786735 RNN786716:RNN786735 RXJ786716:RXJ786735 SHF786716:SHF786735 SRB786716:SRB786735 TAX786716:TAX786735 TKT786716:TKT786735 TUP786716:TUP786735 UEL786716:UEL786735 UOH786716:UOH786735 UYD786716:UYD786735 VHZ786716:VHZ786735 VRV786716:VRV786735 WBR786716:WBR786735 WLN786716:WLN786735 WVJ786716:WVJ786735 L852252:L852271 IX852252:IX852271 ST852252:ST852271 ACP852252:ACP852271 AML852252:AML852271 AWH852252:AWH852271 BGD852252:BGD852271 BPZ852252:BPZ852271 BZV852252:BZV852271 CJR852252:CJR852271 CTN852252:CTN852271 DDJ852252:DDJ852271 DNF852252:DNF852271 DXB852252:DXB852271 EGX852252:EGX852271 EQT852252:EQT852271 FAP852252:FAP852271 FKL852252:FKL852271 FUH852252:FUH852271 GED852252:GED852271 GNZ852252:GNZ852271 GXV852252:GXV852271 HHR852252:HHR852271 HRN852252:HRN852271 IBJ852252:IBJ852271 ILF852252:ILF852271 IVB852252:IVB852271 JEX852252:JEX852271 JOT852252:JOT852271 JYP852252:JYP852271 KIL852252:KIL852271 KSH852252:KSH852271 LCD852252:LCD852271 LLZ852252:LLZ852271 LVV852252:LVV852271 MFR852252:MFR852271 MPN852252:MPN852271 MZJ852252:MZJ852271 NJF852252:NJF852271 NTB852252:NTB852271 OCX852252:OCX852271 OMT852252:OMT852271 OWP852252:OWP852271 PGL852252:PGL852271 PQH852252:PQH852271 QAD852252:QAD852271 QJZ852252:QJZ852271 QTV852252:QTV852271 RDR852252:RDR852271 RNN852252:RNN852271 RXJ852252:RXJ852271 SHF852252:SHF852271 SRB852252:SRB852271 TAX852252:TAX852271 TKT852252:TKT852271 TUP852252:TUP852271 UEL852252:UEL852271 UOH852252:UOH852271 UYD852252:UYD852271 VHZ852252:VHZ852271 VRV852252:VRV852271 WBR852252:WBR852271 WLN852252:WLN852271 WVJ852252:WVJ852271 L917788:L917807 IX917788:IX917807 ST917788:ST917807 ACP917788:ACP917807 AML917788:AML917807 AWH917788:AWH917807 BGD917788:BGD917807 BPZ917788:BPZ917807 BZV917788:BZV917807 CJR917788:CJR917807 CTN917788:CTN917807 DDJ917788:DDJ917807 DNF917788:DNF917807 DXB917788:DXB917807 EGX917788:EGX917807 EQT917788:EQT917807 FAP917788:FAP917807 FKL917788:FKL917807 FUH917788:FUH917807 GED917788:GED917807 GNZ917788:GNZ917807 GXV917788:GXV917807 HHR917788:HHR917807 HRN917788:HRN917807 IBJ917788:IBJ917807 ILF917788:ILF917807 IVB917788:IVB917807 JEX917788:JEX917807 JOT917788:JOT917807 JYP917788:JYP917807 KIL917788:KIL917807 KSH917788:KSH917807 LCD917788:LCD917807 LLZ917788:LLZ917807 LVV917788:LVV917807 MFR917788:MFR917807 MPN917788:MPN917807 MZJ917788:MZJ917807 NJF917788:NJF917807 NTB917788:NTB917807 OCX917788:OCX917807 OMT917788:OMT917807 OWP917788:OWP917807 PGL917788:PGL917807 PQH917788:PQH917807 QAD917788:QAD917807 QJZ917788:QJZ917807 QTV917788:QTV917807 RDR917788:RDR917807 RNN917788:RNN917807 RXJ917788:RXJ917807 SHF917788:SHF917807 SRB917788:SRB917807 TAX917788:TAX917807 TKT917788:TKT917807 TUP917788:TUP917807 UEL917788:UEL917807 UOH917788:UOH917807 UYD917788:UYD917807 VHZ917788:VHZ917807 VRV917788:VRV917807 WBR917788:WBR917807 WLN917788:WLN917807 WVJ917788:WVJ917807 L983324:L983343 IX983324:IX983343 ST983324:ST983343 ACP983324:ACP983343 AML983324:AML983343 AWH983324:AWH983343 BGD983324:BGD983343 BPZ983324:BPZ983343 BZV983324:BZV983343 CJR983324:CJR983343 CTN983324:CTN983343 DDJ983324:DDJ983343 DNF983324:DNF983343 DXB983324:DXB983343 EGX983324:EGX983343 EQT983324:EQT983343 FAP983324:FAP983343 FKL983324:FKL983343 FUH983324:FUH983343 GED983324:GED983343 GNZ983324:GNZ983343 GXV983324:GXV983343 HHR983324:HHR983343 HRN983324:HRN983343 IBJ983324:IBJ983343 ILF983324:ILF983343 IVB983324:IVB983343 JEX983324:JEX983343 JOT983324:JOT983343 JYP983324:JYP983343 KIL983324:KIL983343 KSH983324:KSH983343 LCD983324:LCD983343 LLZ983324:LLZ983343 LVV983324:LVV983343 MFR983324:MFR983343 MPN983324:MPN983343 MZJ983324:MZJ983343 NJF983324:NJF983343 NTB983324:NTB983343 OCX983324:OCX983343 OMT983324:OMT983343 OWP983324:OWP983343 PGL983324:PGL983343 PQH983324:PQH983343 QAD983324:QAD983343 QJZ983324:QJZ983343 QTV983324:QTV983343 RDR983324:RDR983343 RNN983324:RNN983343 RXJ983324:RXJ983343 SHF983324:SHF983343 SRB983324:SRB983343 TAX983324:TAX983343 TKT983324:TKT983343 TUP983324:TUP983343 UEL983324:UEL983343 UOH983324:UOH983343 UYD983324:UYD983343 VHZ983324:VHZ983343 VRV983324:VRV983343 WBR983324:WBR983343 WLN983324:WLN983343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ST35:ST287 ACP35:ACP287 AML35:AML287 AWH35:AWH287 BGD35:BGD287 BPZ35:BPZ287 BZV35:BZV287 CJR35:CJR287 CTN35:CTN287 DDJ35:DDJ287 DNF35:DNF287 DXB35:DXB287 EGX35:EGX287 EQT35:EQT287 FAP35:FAP287 FKL35:FKL287 FUH35:FUH287 GED35:GED287 GNZ35:GNZ287 GXV35:GXV287 HHR35:HHR287 HRN35:HRN287 IBJ35:IBJ287 ILF35:ILF287 IVB35:IVB287 JEX35:JEX287 JOT35:JOT287 JYP35:JYP287 KIL35:KIL287 KSH35:KSH287 LCD35:LCD287 LLZ35:LLZ287 LVV35:LVV287 MFR35:MFR287 MPN35:MPN287 MZJ35:MZJ287 NJF35:NJF287 NTB35:NTB287 OCX35:OCX287 OMT35:OMT287 OWP35:OWP287 PGL35:PGL287 PQH35:PQH287 QAD35:QAD287 QJZ35:QJZ287 QTV35:QTV287 RDR35:RDR287 RNN35:RNN287 RXJ35:RXJ287 SHF35:SHF287 SRB35:SRB287 TAX35:TAX287 TKT35:TKT287 TUP35:TUP287 UEL35:UEL287 UOH35:UOH287 UYD35:UYD287 VHZ35:VHZ287 VRV35:VRV287 WBR35:WBR287 WLN35:WLN287 WVJ35:WVJ287 IX35:IX287 L14:L328" xr:uid="{8822BE85-9EB5-43E8-9C8C-DFD600AB3373}">
      <formula1>"Fixed price, Variable price, Combination"</formula1>
    </dataValidation>
    <dataValidation type="list" allowBlank="1" showInputMessage="1" showErrorMessage="1" sqref="WVU983324:WVU983343 U65820:U65839 JI65820:JI65839 TE65820:TE65839 ADA65820:ADA65839 AMW65820:AMW65839 AWS65820:AWS65839 BGO65820:BGO65839 BQK65820:BQK65839 CAG65820:CAG65839 CKC65820:CKC65839 CTY65820:CTY65839 DDU65820:DDU65839 DNQ65820:DNQ65839 DXM65820:DXM65839 EHI65820:EHI65839 ERE65820:ERE65839 FBA65820:FBA65839 FKW65820:FKW65839 FUS65820:FUS65839 GEO65820:GEO65839 GOK65820:GOK65839 GYG65820:GYG65839 HIC65820:HIC65839 HRY65820:HRY65839 IBU65820:IBU65839 ILQ65820:ILQ65839 IVM65820:IVM65839 JFI65820:JFI65839 JPE65820:JPE65839 JZA65820:JZA65839 KIW65820:KIW65839 KSS65820:KSS65839 LCO65820:LCO65839 LMK65820:LMK65839 LWG65820:LWG65839 MGC65820:MGC65839 MPY65820:MPY65839 MZU65820:MZU65839 NJQ65820:NJQ65839 NTM65820:NTM65839 ODI65820:ODI65839 ONE65820:ONE65839 OXA65820:OXA65839 PGW65820:PGW65839 PQS65820:PQS65839 QAO65820:QAO65839 QKK65820:QKK65839 QUG65820:QUG65839 REC65820:REC65839 RNY65820:RNY65839 RXU65820:RXU65839 SHQ65820:SHQ65839 SRM65820:SRM65839 TBI65820:TBI65839 TLE65820:TLE65839 TVA65820:TVA65839 UEW65820:UEW65839 UOS65820:UOS65839 UYO65820:UYO65839 VIK65820:VIK65839 VSG65820:VSG65839 WCC65820:WCC65839 WLY65820:WLY65839 WVU65820:WVU65839 U131356:U131375 JI131356:JI131375 TE131356:TE131375 ADA131356:ADA131375 AMW131356:AMW131375 AWS131356:AWS131375 BGO131356:BGO131375 BQK131356:BQK131375 CAG131356:CAG131375 CKC131356:CKC131375 CTY131356:CTY131375 DDU131356:DDU131375 DNQ131356:DNQ131375 DXM131356:DXM131375 EHI131356:EHI131375 ERE131356:ERE131375 FBA131356:FBA131375 FKW131356:FKW131375 FUS131356:FUS131375 GEO131356:GEO131375 GOK131356:GOK131375 GYG131356:GYG131375 HIC131356:HIC131375 HRY131356:HRY131375 IBU131356:IBU131375 ILQ131356:ILQ131375 IVM131356:IVM131375 JFI131356:JFI131375 JPE131356:JPE131375 JZA131356:JZA131375 KIW131356:KIW131375 KSS131356:KSS131375 LCO131356:LCO131375 LMK131356:LMK131375 LWG131356:LWG131375 MGC131356:MGC131375 MPY131356:MPY131375 MZU131356:MZU131375 NJQ131356:NJQ131375 NTM131356:NTM131375 ODI131356:ODI131375 ONE131356:ONE131375 OXA131356:OXA131375 PGW131356:PGW131375 PQS131356:PQS131375 QAO131356:QAO131375 QKK131356:QKK131375 QUG131356:QUG131375 REC131356:REC131375 RNY131356:RNY131375 RXU131356:RXU131375 SHQ131356:SHQ131375 SRM131356:SRM131375 TBI131356:TBI131375 TLE131356:TLE131375 TVA131356:TVA131375 UEW131356:UEW131375 UOS131356:UOS131375 UYO131356:UYO131375 VIK131356:VIK131375 VSG131356:VSG131375 WCC131356:WCC131375 WLY131356:WLY131375 WVU131356:WVU131375 U196892:U196911 JI196892:JI196911 TE196892:TE196911 ADA196892:ADA196911 AMW196892:AMW196911 AWS196892:AWS196911 BGO196892:BGO196911 BQK196892:BQK196911 CAG196892:CAG196911 CKC196892:CKC196911 CTY196892:CTY196911 DDU196892:DDU196911 DNQ196892:DNQ196911 DXM196892:DXM196911 EHI196892:EHI196911 ERE196892:ERE196911 FBA196892:FBA196911 FKW196892:FKW196911 FUS196892:FUS196911 GEO196892:GEO196911 GOK196892:GOK196911 GYG196892:GYG196911 HIC196892:HIC196911 HRY196892:HRY196911 IBU196892:IBU196911 ILQ196892:ILQ196911 IVM196892:IVM196911 JFI196892:JFI196911 JPE196892:JPE196911 JZA196892:JZA196911 KIW196892:KIW196911 KSS196892:KSS196911 LCO196892:LCO196911 LMK196892:LMK196911 LWG196892:LWG196911 MGC196892:MGC196911 MPY196892:MPY196911 MZU196892:MZU196911 NJQ196892:NJQ196911 NTM196892:NTM196911 ODI196892:ODI196911 ONE196892:ONE196911 OXA196892:OXA196911 PGW196892:PGW196911 PQS196892:PQS196911 QAO196892:QAO196911 QKK196892:QKK196911 QUG196892:QUG196911 REC196892:REC196911 RNY196892:RNY196911 RXU196892:RXU196911 SHQ196892:SHQ196911 SRM196892:SRM196911 TBI196892:TBI196911 TLE196892:TLE196911 TVA196892:TVA196911 UEW196892:UEW196911 UOS196892:UOS196911 UYO196892:UYO196911 VIK196892:VIK196911 VSG196892:VSG196911 WCC196892:WCC196911 WLY196892:WLY196911 WVU196892:WVU196911 U262428:U262447 JI262428:JI262447 TE262428:TE262447 ADA262428:ADA262447 AMW262428:AMW262447 AWS262428:AWS262447 BGO262428:BGO262447 BQK262428:BQK262447 CAG262428:CAG262447 CKC262428:CKC262447 CTY262428:CTY262447 DDU262428:DDU262447 DNQ262428:DNQ262447 DXM262428:DXM262447 EHI262428:EHI262447 ERE262428:ERE262447 FBA262428:FBA262447 FKW262428:FKW262447 FUS262428:FUS262447 GEO262428:GEO262447 GOK262428:GOK262447 GYG262428:GYG262447 HIC262428:HIC262447 HRY262428:HRY262447 IBU262428:IBU262447 ILQ262428:ILQ262447 IVM262428:IVM262447 JFI262428:JFI262447 JPE262428:JPE262447 JZA262428:JZA262447 KIW262428:KIW262447 KSS262428:KSS262447 LCO262428:LCO262447 LMK262428:LMK262447 LWG262428:LWG262447 MGC262428:MGC262447 MPY262428:MPY262447 MZU262428:MZU262447 NJQ262428:NJQ262447 NTM262428:NTM262447 ODI262428:ODI262447 ONE262428:ONE262447 OXA262428:OXA262447 PGW262428:PGW262447 PQS262428:PQS262447 QAO262428:QAO262447 QKK262428:QKK262447 QUG262428:QUG262447 REC262428:REC262447 RNY262428:RNY262447 RXU262428:RXU262447 SHQ262428:SHQ262447 SRM262428:SRM262447 TBI262428:TBI262447 TLE262428:TLE262447 TVA262428:TVA262447 UEW262428:UEW262447 UOS262428:UOS262447 UYO262428:UYO262447 VIK262428:VIK262447 VSG262428:VSG262447 WCC262428:WCC262447 WLY262428:WLY262447 WVU262428:WVU262447 U327964:U327983 JI327964:JI327983 TE327964:TE327983 ADA327964:ADA327983 AMW327964:AMW327983 AWS327964:AWS327983 BGO327964:BGO327983 BQK327964:BQK327983 CAG327964:CAG327983 CKC327964:CKC327983 CTY327964:CTY327983 DDU327964:DDU327983 DNQ327964:DNQ327983 DXM327964:DXM327983 EHI327964:EHI327983 ERE327964:ERE327983 FBA327964:FBA327983 FKW327964:FKW327983 FUS327964:FUS327983 GEO327964:GEO327983 GOK327964:GOK327983 GYG327964:GYG327983 HIC327964:HIC327983 HRY327964:HRY327983 IBU327964:IBU327983 ILQ327964:ILQ327983 IVM327964:IVM327983 JFI327964:JFI327983 JPE327964:JPE327983 JZA327964:JZA327983 KIW327964:KIW327983 KSS327964:KSS327983 LCO327964:LCO327983 LMK327964:LMK327983 LWG327964:LWG327983 MGC327964:MGC327983 MPY327964:MPY327983 MZU327964:MZU327983 NJQ327964:NJQ327983 NTM327964:NTM327983 ODI327964:ODI327983 ONE327964:ONE327983 OXA327964:OXA327983 PGW327964:PGW327983 PQS327964:PQS327983 QAO327964:QAO327983 QKK327964:QKK327983 QUG327964:QUG327983 REC327964:REC327983 RNY327964:RNY327983 RXU327964:RXU327983 SHQ327964:SHQ327983 SRM327964:SRM327983 TBI327964:TBI327983 TLE327964:TLE327983 TVA327964:TVA327983 UEW327964:UEW327983 UOS327964:UOS327983 UYO327964:UYO327983 VIK327964:VIK327983 VSG327964:VSG327983 WCC327964:WCC327983 WLY327964:WLY327983 WVU327964:WVU327983 U393500:U393519 JI393500:JI393519 TE393500:TE393519 ADA393500:ADA393519 AMW393500:AMW393519 AWS393500:AWS393519 BGO393500:BGO393519 BQK393500:BQK393519 CAG393500:CAG393519 CKC393500:CKC393519 CTY393500:CTY393519 DDU393500:DDU393519 DNQ393500:DNQ393519 DXM393500:DXM393519 EHI393500:EHI393519 ERE393500:ERE393519 FBA393500:FBA393519 FKW393500:FKW393519 FUS393500:FUS393519 GEO393500:GEO393519 GOK393500:GOK393519 GYG393500:GYG393519 HIC393500:HIC393519 HRY393500:HRY393519 IBU393500:IBU393519 ILQ393500:ILQ393519 IVM393500:IVM393519 JFI393500:JFI393519 JPE393500:JPE393519 JZA393500:JZA393519 KIW393500:KIW393519 KSS393500:KSS393519 LCO393500:LCO393519 LMK393500:LMK393519 LWG393500:LWG393519 MGC393500:MGC393519 MPY393500:MPY393519 MZU393500:MZU393519 NJQ393500:NJQ393519 NTM393500:NTM393519 ODI393500:ODI393519 ONE393500:ONE393519 OXA393500:OXA393519 PGW393500:PGW393519 PQS393500:PQS393519 QAO393500:QAO393519 QKK393500:QKK393519 QUG393500:QUG393519 REC393500:REC393519 RNY393500:RNY393519 RXU393500:RXU393519 SHQ393500:SHQ393519 SRM393500:SRM393519 TBI393500:TBI393519 TLE393500:TLE393519 TVA393500:TVA393519 UEW393500:UEW393519 UOS393500:UOS393519 UYO393500:UYO393519 VIK393500:VIK393519 VSG393500:VSG393519 WCC393500:WCC393519 WLY393500:WLY393519 WVU393500:WVU393519 U459036:U459055 JI459036:JI459055 TE459036:TE459055 ADA459036:ADA459055 AMW459036:AMW459055 AWS459036:AWS459055 BGO459036:BGO459055 BQK459036:BQK459055 CAG459036:CAG459055 CKC459036:CKC459055 CTY459036:CTY459055 DDU459036:DDU459055 DNQ459036:DNQ459055 DXM459036:DXM459055 EHI459036:EHI459055 ERE459036:ERE459055 FBA459036:FBA459055 FKW459036:FKW459055 FUS459036:FUS459055 GEO459036:GEO459055 GOK459036:GOK459055 GYG459036:GYG459055 HIC459036:HIC459055 HRY459036:HRY459055 IBU459036:IBU459055 ILQ459036:ILQ459055 IVM459036:IVM459055 JFI459036:JFI459055 JPE459036:JPE459055 JZA459036:JZA459055 KIW459036:KIW459055 KSS459036:KSS459055 LCO459036:LCO459055 LMK459036:LMK459055 LWG459036:LWG459055 MGC459036:MGC459055 MPY459036:MPY459055 MZU459036:MZU459055 NJQ459036:NJQ459055 NTM459036:NTM459055 ODI459036:ODI459055 ONE459036:ONE459055 OXA459036:OXA459055 PGW459036:PGW459055 PQS459036:PQS459055 QAO459036:QAO459055 QKK459036:QKK459055 QUG459036:QUG459055 REC459036:REC459055 RNY459036:RNY459055 RXU459036:RXU459055 SHQ459036:SHQ459055 SRM459036:SRM459055 TBI459036:TBI459055 TLE459036:TLE459055 TVA459036:TVA459055 UEW459036:UEW459055 UOS459036:UOS459055 UYO459036:UYO459055 VIK459036:VIK459055 VSG459036:VSG459055 WCC459036:WCC459055 WLY459036:WLY459055 WVU459036:WVU459055 U524572:U524591 JI524572:JI524591 TE524572:TE524591 ADA524572:ADA524591 AMW524572:AMW524591 AWS524572:AWS524591 BGO524572:BGO524591 BQK524572:BQK524591 CAG524572:CAG524591 CKC524572:CKC524591 CTY524572:CTY524591 DDU524572:DDU524591 DNQ524572:DNQ524591 DXM524572:DXM524591 EHI524572:EHI524591 ERE524572:ERE524591 FBA524572:FBA524591 FKW524572:FKW524591 FUS524572:FUS524591 GEO524572:GEO524591 GOK524572:GOK524591 GYG524572:GYG524591 HIC524572:HIC524591 HRY524572:HRY524591 IBU524572:IBU524591 ILQ524572:ILQ524591 IVM524572:IVM524591 JFI524572:JFI524591 JPE524572:JPE524591 JZA524572:JZA524591 KIW524572:KIW524591 KSS524572:KSS524591 LCO524572:LCO524591 LMK524572:LMK524591 LWG524572:LWG524591 MGC524572:MGC524591 MPY524572:MPY524591 MZU524572:MZU524591 NJQ524572:NJQ524591 NTM524572:NTM524591 ODI524572:ODI524591 ONE524572:ONE524591 OXA524572:OXA524591 PGW524572:PGW524591 PQS524572:PQS524591 QAO524572:QAO524591 QKK524572:QKK524591 QUG524572:QUG524591 REC524572:REC524591 RNY524572:RNY524591 RXU524572:RXU524591 SHQ524572:SHQ524591 SRM524572:SRM524591 TBI524572:TBI524591 TLE524572:TLE524591 TVA524572:TVA524591 UEW524572:UEW524591 UOS524572:UOS524591 UYO524572:UYO524591 VIK524572:VIK524591 VSG524572:VSG524591 WCC524572:WCC524591 WLY524572:WLY524591 WVU524572:WVU524591 U590108:U590127 JI590108:JI590127 TE590108:TE590127 ADA590108:ADA590127 AMW590108:AMW590127 AWS590108:AWS590127 BGO590108:BGO590127 BQK590108:BQK590127 CAG590108:CAG590127 CKC590108:CKC590127 CTY590108:CTY590127 DDU590108:DDU590127 DNQ590108:DNQ590127 DXM590108:DXM590127 EHI590108:EHI590127 ERE590108:ERE590127 FBA590108:FBA590127 FKW590108:FKW590127 FUS590108:FUS590127 GEO590108:GEO590127 GOK590108:GOK590127 GYG590108:GYG590127 HIC590108:HIC590127 HRY590108:HRY590127 IBU590108:IBU590127 ILQ590108:ILQ590127 IVM590108:IVM590127 JFI590108:JFI590127 JPE590108:JPE590127 JZA590108:JZA590127 KIW590108:KIW590127 KSS590108:KSS590127 LCO590108:LCO590127 LMK590108:LMK590127 LWG590108:LWG590127 MGC590108:MGC590127 MPY590108:MPY590127 MZU590108:MZU590127 NJQ590108:NJQ590127 NTM590108:NTM590127 ODI590108:ODI590127 ONE590108:ONE590127 OXA590108:OXA590127 PGW590108:PGW590127 PQS590108:PQS590127 QAO590108:QAO590127 QKK590108:QKK590127 QUG590108:QUG590127 REC590108:REC590127 RNY590108:RNY590127 RXU590108:RXU590127 SHQ590108:SHQ590127 SRM590108:SRM590127 TBI590108:TBI590127 TLE590108:TLE590127 TVA590108:TVA590127 UEW590108:UEW590127 UOS590108:UOS590127 UYO590108:UYO590127 VIK590108:VIK590127 VSG590108:VSG590127 WCC590108:WCC590127 WLY590108:WLY590127 WVU590108:WVU590127 U655644:U655663 JI655644:JI655663 TE655644:TE655663 ADA655644:ADA655663 AMW655644:AMW655663 AWS655644:AWS655663 BGO655644:BGO655663 BQK655644:BQK655663 CAG655644:CAG655663 CKC655644:CKC655663 CTY655644:CTY655663 DDU655644:DDU655663 DNQ655644:DNQ655663 DXM655644:DXM655663 EHI655644:EHI655663 ERE655644:ERE655663 FBA655644:FBA655663 FKW655644:FKW655663 FUS655644:FUS655663 GEO655644:GEO655663 GOK655644:GOK655663 GYG655644:GYG655663 HIC655644:HIC655663 HRY655644:HRY655663 IBU655644:IBU655663 ILQ655644:ILQ655663 IVM655644:IVM655663 JFI655644:JFI655663 JPE655644:JPE655663 JZA655644:JZA655663 KIW655644:KIW655663 KSS655644:KSS655663 LCO655644:LCO655663 LMK655644:LMK655663 LWG655644:LWG655663 MGC655644:MGC655663 MPY655644:MPY655663 MZU655644:MZU655663 NJQ655644:NJQ655663 NTM655644:NTM655663 ODI655644:ODI655663 ONE655644:ONE655663 OXA655644:OXA655663 PGW655644:PGW655663 PQS655644:PQS655663 QAO655644:QAO655663 QKK655644:QKK655663 QUG655644:QUG655663 REC655644:REC655663 RNY655644:RNY655663 RXU655644:RXU655663 SHQ655644:SHQ655663 SRM655644:SRM655663 TBI655644:TBI655663 TLE655644:TLE655663 TVA655644:TVA655663 UEW655644:UEW655663 UOS655644:UOS655663 UYO655644:UYO655663 VIK655644:VIK655663 VSG655644:VSG655663 WCC655644:WCC655663 WLY655644:WLY655663 WVU655644:WVU655663 U721180:U721199 JI721180:JI721199 TE721180:TE721199 ADA721180:ADA721199 AMW721180:AMW721199 AWS721180:AWS721199 BGO721180:BGO721199 BQK721180:BQK721199 CAG721180:CAG721199 CKC721180:CKC721199 CTY721180:CTY721199 DDU721180:DDU721199 DNQ721180:DNQ721199 DXM721180:DXM721199 EHI721180:EHI721199 ERE721180:ERE721199 FBA721180:FBA721199 FKW721180:FKW721199 FUS721180:FUS721199 GEO721180:GEO721199 GOK721180:GOK721199 GYG721180:GYG721199 HIC721180:HIC721199 HRY721180:HRY721199 IBU721180:IBU721199 ILQ721180:ILQ721199 IVM721180:IVM721199 JFI721180:JFI721199 JPE721180:JPE721199 JZA721180:JZA721199 KIW721180:KIW721199 KSS721180:KSS721199 LCO721180:LCO721199 LMK721180:LMK721199 LWG721180:LWG721199 MGC721180:MGC721199 MPY721180:MPY721199 MZU721180:MZU721199 NJQ721180:NJQ721199 NTM721180:NTM721199 ODI721180:ODI721199 ONE721180:ONE721199 OXA721180:OXA721199 PGW721180:PGW721199 PQS721180:PQS721199 QAO721180:QAO721199 QKK721180:QKK721199 QUG721180:QUG721199 REC721180:REC721199 RNY721180:RNY721199 RXU721180:RXU721199 SHQ721180:SHQ721199 SRM721180:SRM721199 TBI721180:TBI721199 TLE721180:TLE721199 TVA721180:TVA721199 UEW721180:UEW721199 UOS721180:UOS721199 UYO721180:UYO721199 VIK721180:VIK721199 VSG721180:VSG721199 WCC721180:WCC721199 WLY721180:WLY721199 WVU721180:WVU721199 U786716:U786735 JI786716:JI786735 TE786716:TE786735 ADA786716:ADA786735 AMW786716:AMW786735 AWS786716:AWS786735 BGO786716:BGO786735 BQK786716:BQK786735 CAG786716:CAG786735 CKC786716:CKC786735 CTY786716:CTY786735 DDU786716:DDU786735 DNQ786716:DNQ786735 DXM786716:DXM786735 EHI786716:EHI786735 ERE786716:ERE786735 FBA786716:FBA786735 FKW786716:FKW786735 FUS786716:FUS786735 GEO786716:GEO786735 GOK786716:GOK786735 GYG786716:GYG786735 HIC786716:HIC786735 HRY786716:HRY786735 IBU786716:IBU786735 ILQ786716:ILQ786735 IVM786716:IVM786735 JFI786716:JFI786735 JPE786716:JPE786735 JZA786716:JZA786735 KIW786716:KIW786735 KSS786716:KSS786735 LCO786716:LCO786735 LMK786716:LMK786735 LWG786716:LWG786735 MGC786716:MGC786735 MPY786716:MPY786735 MZU786716:MZU786735 NJQ786716:NJQ786735 NTM786716:NTM786735 ODI786716:ODI786735 ONE786716:ONE786735 OXA786716:OXA786735 PGW786716:PGW786735 PQS786716:PQS786735 QAO786716:QAO786735 QKK786716:QKK786735 QUG786716:QUG786735 REC786716:REC786735 RNY786716:RNY786735 RXU786716:RXU786735 SHQ786716:SHQ786735 SRM786716:SRM786735 TBI786716:TBI786735 TLE786716:TLE786735 TVA786716:TVA786735 UEW786716:UEW786735 UOS786716:UOS786735 UYO786716:UYO786735 VIK786716:VIK786735 VSG786716:VSG786735 WCC786716:WCC786735 WLY786716:WLY786735 WVU786716:WVU786735 U852252:U852271 JI852252:JI852271 TE852252:TE852271 ADA852252:ADA852271 AMW852252:AMW852271 AWS852252:AWS852271 BGO852252:BGO852271 BQK852252:BQK852271 CAG852252:CAG852271 CKC852252:CKC852271 CTY852252:CTY852271 DDU852252:DDU852271 DNQ852252:DNQ852271 DXM852252:DXM852271 EHI852252:EHI852271 ERE852252:ERE852271 FBA852252:FBA852271 FKW852252:FKW852271 FUS852252:FUS852271 GEO852252:GEO852271 GOK852252:GOK852271 GYG852252:GYG852271 HIC852252:HIC852271 HRY852252:HRY852271 IBU852252:IBU852271 ILQ852252:ILQ852271 IVM852252:IVM852271 JFI852252:JFI852271 JPE852252:JPE852271 JZA852252:JZA852271 KIW852252:KIW852271 KSS852252:KSS852271 LCO852252:LCO852271 LMK852252:LMK852271 LWG852252:LWG852271 MGC852252:MGC852271 MPY852252:MPY852271 MZU852252:MZU852271 NJQ852252:NJQ852271 NTM852252:NTM852271 ODI852252:ODI852271 ONE852252:ONE852271 OXA852252:OXA852271 PGW852252:PGW852271 PQS852252:PQS852271 QAO852252:QAO852271 QKK852252:QKK852271 QUG852252:QUG852271 REC852252:REC852271 RNY852252:RNY852271 RXU852252:RXU852271 SHQ852252:SHQ852271 SRM852252:SRM852271 TBI852252:TBI852271 TLE852252:TLE852271 TVA852252:TVA852271 UEW852252:UEW852271 UOS852252:UOS852271 UYO852252:UYO852271 VIK852252:VIK852271 VSG852252:VSG852271 WCC852252:WCC852271 WLY852252:WLY852271 WVU852252:WVU852271 U917788:U917807 JI917788:JI917807 TE917788:TE917807 ADA917788:ADA917807 AMW917788:AMW917807 AWS917788:AWS917807 BGO917788:BGO917807 BQK917788:BQK917807 CAG917788:CAG917807 CKC917788:CKC917807 CTY917788:CTY917807 DDU917788:DDU917807 DNQ917788:DNQ917807 DXM917788:DXM917807 EHI917788:EHI917807 ERE917788:ERE917807 FBA917788:FBA917807 FKW917788:FKW917807 FUS917788:FUS917807 GEO917788:GEO917807 GOK917788:GOK917807 GYG917788:GYG917807 HIC917788:HIC917807 HRY917788:HRY917807 IBU917788:IBU917807 ILQ917788:ILQ917807 IVM917788:IVM917807 JFI917788:JFI917807 JPE917788:JPE917807 JZA917788:JZA917807 KIW917788:KIW917807 KSS917788:KSS917807 LCO917788:LCO917807 LMK917788:LMK917807 LWG917788:LWG917807 MGC917788:MGC917807 MPY917788:MPY917807 MZU917788:MZU917807 NJQ917788:NJQ917807 NTM917788:NTM917807 ODI917788:ODI917807 ONE917788:ONE917807 OXA917788:OXA917807 PGW917788:PGW917807 PQS917788:PQS917807 QAO917788:QAO917807 QKK917788:QKK917807 QUG917788:QUG917807 REC917788:REC917807 RNY917788:RNY917807 RXU917788:RXU917807 SHQ917788:SHQ917807 SRM917788:SRM917807 TBI917788:TBI917807 TLE917788:TLE917807 TVA917788:TVA917807 UEW917788:UEW917807 UOS917788:UOS917807 UYO917788:UYO917807 VIK917788:VIK917807 VSG917788:VSG917807 WCC917788:WCC917807 WLY917788:WLY917807 WVU917788:WVU917807 U983324:U983343 JI983324:JI983343 TE983324:TE983343 ADA983324:ADA983343 AMW983324:AMW983343 AWS983324:AWS983343 BGO983324:BGO983343 BQK983324:BQK983343 CAG983324:CAG983343 CKC983324:CKC983343 CTY983324:CTY983343 DDU983324:DDU983343 DNQ983324:DNQ983343 DXM983324:DXM983343 EHI983324:EHI983343 ERE983324:ERE983343 FBA983324:FBA983343 FKW983324:FKW983343 FUS983324:FUS983343 GEO983324:GEO983343 GOK983324:GOK983343 GYG983324:GYG983343 HIC983324:HIC983343 HRY983324:HRY983343 IBU983324:IBU983343 ILQ983324:ILQ983343 IVM983324:IVM983343 JFI983324:JFI983343 JPE983324:JPE983343 JZA983324:JZA983343 KIW983324:KIW983343 KSS983324:KSS983343 LCO983324:LCO983343 LMK983324:LMK983343 LWG983324:LWG983343 MGC983324:MGC983343 MPY983324:MPY983343 MZU983324:MZU983343 NJQ983324:NJQ983343 NTM983324:NTM983343 ODI983324:ODI983343 ONE983324:ONE983343 OXA983324:OXA983343 PGW983324:PGW983343 PQS983324:PQS983343 QAO983324:QAO983343 QKK983324:QKK983343 QUG983324:QUG983343 REC983324:REC983343 RNY983324:RNY983343 RXU983324:RXU983343 SHQ983324:SHQ983343 SRM983324:SRM983343 TBI983324:TBI983343 TLE983324:TLE983343 TVA983324:TVA983343 UEW983324:UEW983343 UOS983324:UOS983343 UYO983324:UYO983343 VIK983324:VIK983343 VSG983324:VSG983343 WCC983324:WCC983343 WLY983324:WLY983343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JI35:JI287 TE35:TE287 ADA35:ADA287 AMW35:AMW287 AWS35:AWS287 BGO35:BGO287 BQK35:BQK287 CAG35:CAG287 CKC35:CKC287 CTY35:CTY287 DDU35:DDU287 DNQ35:DNQ287 DXM35:DXM287 EHI35:EHI287 ERE35:ERE287 FBA35:FBA287 FKW35:FKW287 FUS35:FUS287 GEO35:GEO287 GOK35:GOK287 GYG35:GYG287 HIC35:HIC287 HRY35:HRY287 IBU35:IBU287 ILQ35:ILQ287 IVM35:IVM287 JFI35:JFI287 JPE35:JPE287 JZA35:JZA287 KIW35:KIW287 KSS35:KSS287 LCO35:LCO287 LMK35:LMK287 LWG35:LWG287 MGC35:MGC287 MPY35:MPY287 MZU35:MZU287 NJQ35:NJQ287 NTM35:NTM287 ODI35:ODI287 ONE35:ONE287 OXA35:OXA287 PGW35:PGW287 PQS35:PQS287 QAO35:QAO287 QKK35:QKK287 QUG35:QUG287 REC35:REC287 RNY35:RNY287 RXU35:RXU287 SHQ35:SHQ287 SRM35:SRM287 TBI35:TBI287 TLE35:TLE287 TVA35:TVA287 UEW35:UEW287 UOS35:UOS287 UYO35:UYO287 VIK35:VIK287 VSG35:VSG287 WCC35:WCC287 WLY35:WLY287 WVU35:WVU287" xr:uid="{8DE94E00-FB0C-48C3-A6DD-4D006B51D753}">
      <formula1>"yes, no"</formula1>
    </dataValidation>
    <dataValidation type="list" allowBlank="1" showInputMessage="1" showErrorMessage="1" sqref="WVV983324:WVV983343 V65820:V65839 JJ65820:JJ65839 TF65820:TF65839 ADB65820:ADB65839 AMX65820:AMX65839 AWT65820:AWT65839 BGP65820:BGP65839 BQL65820:BQL65839 CAH65820:CAH65839 CKD65820:CKD65839 CTZ65820:CTZ65839 DDV65820:DDV65839 DNR65820:DNR65839 DXN65820:DXN65839 EHJ65820:EHJ65839 ERF65820:ERF65839 FBB65820:FBB65839 FKX65820:FKX65839 FUT65820:FUT65839 GEP65820:GEP65839 GOL65820:GOL65839 GYH65820:GYH65839 HID65820:HID65839 HRZ65820:HRZ65839 IBV65820:IBV65839 ILR65820:ILR65839 IVN65820:IVN65839 JFJ65820:JFJ65839 JPF65820:JPF65839 JZB65820:JZB65839 KIX65820:KIX65839 KST65820:KST65839 LCP65820:LCP65839 LML65820:LML65839 LWH65820:LWH65839 MGD65820:MGD65839 MPZ65820:MPZ65839 MZV65820:MZV65839 NJR65820:NJR65839 NTN65820:NTN65839 ODJ65820:ODJ65839 ONF65820:ONF65839 OXB65820:OXB65839 PGX65820:PGX65839 PQT65820:PQT65839 QAP65820:QAP65839 QKL65820:QKL65839 QUH65820:QUH65839 RED65820:RED65839 RNZ65820:RNZ65839 RXV65820:RXV65839 SHR65820:SHR65839 SRN65820:SRN65839 TBJ65820:TBJ65839 TLF65820:TLF65839 TVB65820:TVB65839 UEX65820:UEX65839 UOT65820:UOT65839 UYP65820:UYP65839 VIL65820:VIL65839 VSH65820:VSH65839 WCD65820:WCD65839 WLZ65820:WLZ65839 WVV65820:WVV65839 V131356:V131375 JJ131356:JJ131375 TF131356:TF131375 ADB131356:ADB131375 AMX131356:AMX131375 AWT131356:AWT131375 BGP131356:BGP131375 BQL131356:BQL131375 CAH131356:CAH131375 CKD131356:CKD131375 CTZ131356:CTZ131375 DDV131356:DDV131375 DNR131356:DNR131375 DXN131356:DXN131375 EHJ131356:EHJ131375 ERF131356:ERF131375 FBB131356:FBB131375 FKX131356:FKX131375 FUT131356:FUT131375 GEP131356:GEP131375 GOL131356:GOL131375 GYH131356:GYH131375 HID131356:HID131375 HRZ131356:HRZ131375 IBV131356:IBV131375 ILR131356:ILR131375 IVN131356:IVN131375 JFJ131356:JFJ131375 JPF131356:JPF131375 JZB131356:JZB131375 KIX131356:KIX131375 KST131356:KST131375 LCP131356:LCP131375 LML131356:LML131375 LWH131356:LWH131375 MGD131356:MGD131375 MPZ131356:MPZ131375 MZV131356:MZV131375 NJR131356:NJR131375 NTN131356:NTN131375 ODJ131356:ODJ131375 ONF131356:ONF131375 OXB131356:OXB131375 PGX131356:PGX131375 PQT131356:PQT131375 QAP131356:QAP131375 QKL131356:QKL131375 QUH131356:QUH131375 RED131356:RED131375 RNZ131356:RNZ131375 RXV131356:RXV131375 SHR131356:SHR131375 SRN131356:SRN131375 TBJ131356:TBJ131375 TLF131356:TLF131375 TVB131356:TVB131375 UEX131356:UEX131375 UOT131356:UOT131375 UYP131356:UYP131375 VIL131356:VIL131375 VSH131356:VSH131375 WCD131356:WCD131375 WLZ131356:WLZ131375 WVV131356:WVV131375 V196892:V196911 JJ196892:JJ196911 TF196892:TF196911 ADB196892:ADB196911 AMX196892:AMX196911 AWT196892:AWT196911 BGP196892:BGP196911 BQL196892:BQL196911 CAH196892:CAH196911 CKD196892:CKD196911 CTZ196892:CTZ196911 DDV196892:DDV196911 DNR196892:DNR196911 DXN196892:DXN196911 EHJ196892:EHJ196911 ERF196892:ERF196911 FBB196892:FBB196911 FKX196892:FKX196911 FUT196892:FUT196911 GEP196892:GEP196911 GOL196892:GOL196911 GYH196892:GYH196911 HID196892:HID196911 HRZ196892:HRZ196911 IBV196892:IBV196911 ILR196892:ILR196911 IVN196892:IVN196911 JFJ196892:JFJ196911 JPF196892:JPF196911 JZB196892:JZB196911 KIX196892:KIX196911 KST196892:KST196911 LCP196892:LCP196911 LML196892:LML196911 LWH196892:LWH196911 MGD196892:MGD196911 MPZ196892:MPZ196911 MZV196892:MZV196911 NJR196892:NJR196911 NTN196892:NTN196911 ODJ196892:ODJ196911 ONF196892:ONF196911 OXB196892:OXB196911 PGX196892:PGX196911 PQT196892:PQT196911 QAP196892:QAP196911 QKL196892:QKL196911 QUH196892:QUH196911 RED196892:RED196911 RNZ196892:RNZ196911 RXV196892:RXV196911 SHR196892:SHR196911 SRN196892:SRN196911 TBJ196892:TBJ196911 TLF196892:TLF196911 TVB196892:TVB196911 UEX196892:UEX196911 UOT196892:UOT196911 UYP196892:UYP196911 VIL196892:VIL196911 VSH196892:VSH196911 WCD196892:WCD196911 WLZ196892:WLZ196911 WVV196892:WVV196911 V262428:V262447 JJ262428:JJ262447 TF262428:TF262447 ADB262428:ADB262447 AMX262428:AMX262447 AWT262428:AWT262447 BGP262428:BGP262447 BQL262428:BQL262447 CAH262428:CAH262447 CKD262428:CKD262447 CTZ262428:CTZ262447 DDV262428:DDV262447 DNR262428:DNR262447 DXN262428:DXN262447 EHJ262428:EHJ262447 ERF262428:ERF262447 FBB262428:FBB262447 FKX262428:FKX262447 FUT262428:FUT262447 GEP262428:GEP262447 GOL262428:GOL262447 GYH262428:GYH262447 HID262428:HID262447 HRZ262428:HRZ262447 IBV262428:IBV262447 ILR262428:ILR262447 IVN262428:IVN262447 JFJ262428:JFJ262447 JPF262428:JPF262447 JZB262428:JZB262447 KIX262428:KIX262447 KST262428:KST262447 LCP262428:LCP262447 LML262428:LML262447 LWH262428:LWH262447 MGD262428:MGD262447 MPZ262428:MPZ262447 MZV262428:MZV262447 NJR262428:NJR262447 NTN262428:NTN262447 ODJ262428:ODJ262447 ONF262428:ONF262447 OXB262428:OXB262447 PGX262428:PGX262447 PQT262428:PQT262447 QAP262428:QAP262447 QKL262428:QKL262447 QUH262428:QUH262447 RED262428:RED262447 RNZ262428:RNZ262447 RXV262428:RXV262447 SHR262428:SHR262447 SRN262428:SRN262447 TBJ262428:TBJ262447 TLF262428:TLF262447 TVB262428:TVB262447 UEX262428:UEX262447 UOT262428:UOT262447 UYP262428:UYP262447 VIL262428:VIL262447 VSH262428:VSH262447 WCD262428:WCD262447 WLZ262428:WLZ262447 WVV262428:WVV262447 V327964:V327983 JJ327964:JJ327983 TF327964:TF327983 ADB327964:ADB327983 AMX327964:AMX327983 AWT327964:AWT327983 BGP327964:BGP327983 BQL327964:BQL327983 CAH327964:CAH327983 CKD327964:CKD327983 CTZ327964:CTZ327983 DDV327964:DDV327983 DNR327964:DNR327983 DXN327964:DXN327983 EHJ327964:EHJ327983 ERF327964:ERF327983 FBB327964:FBB327983 FKX327964:FKX327983 FUT327964:FUT327983 GEP327964:GEP327983 GOL327964:GOL327983 GYH327964:GYH327983 HID327964:HID327983 HRZ327964:HRZ327983 IBV327964:IBV327983 ILR327964:ILR327983 IVN327964:IVN327983 JFJ327964:JFJ327983 JPF327964:JPF327983 JZB327964:JZB327983 KIX327964:KIX327983 KST327964:KST327983 LCP327964:LCP327983 LML327964:LML327983 LWH327964:LWH327983 MGD327964:MGD327983 MPZ327964:MPZ327983 MZV327964:MZV327983 NJR327964:NJR327983 NTN327964:NTN327983 ODJ327964:ODJ327983 ONF327964:ONF327983 OXB327964:OXB327983 PGX327964:PGX327983 PQT327964:PQT327983 QAP327964:QAP327983 QKL327964:QKL327983 QUH327964:QUH327983 RED327964:RED327983 RNZ327964:RNZ327983 RXV327964:RXV327983 SHR327964:SHR327983 SRN327964:SRN327983 TBJ327964:TBJ327983 TLF327964:TLF327983 TVB327964:TVB327983 UEX327964:UEX327983 UOT327964:UOT327983 UYP327964:UYP327983 VIL327964:VIL327983 VSH327964:VSH327983 WCD327964:WCD327983 WLZ327964:WLZ327983 WVV327964:WVV327983 V393500:V393519 JJ393500:JJ393519 TF393500:TF393519 ADB393500:ADB393519 AMX393500:AMX393519 AWT393500:AWT393519 BGP393500:BGP393519 BQL393500:BQL393519 CAH393500:CAH393519 CKD393500:CKD393519 CTZ393500:CTZ393519 DDV393500:DDV393519 DNR393500:DNR393519 DXN393500:DXN393519 EHJ393500:EHJ393519 ERF393500:ERF393519 FBB393500:FBB393519 FKX393500:FKX393519 FUT393500:FUT393519 GEP393500:GEP393519 GOL393500:GOL393519 GYH393500:GYH393519 HID393500:HID393519 HRZ393500:HRZ393519 IBV393500:IBV393519 ILR393500:ILR393519 IVN393500:IVN393519 JFJ393500:JFJ393519 JPF393500:JPF393519 JZB393500:JZB393519 KIX393500:KIX393519 KST393500:KST393519 LCP393500:LCP393519 LML393500:LML393519 LWH393500:LWH393519 MGD393500:MGD393519 MPZ393500:MPZ393519 MZV393500:MZV393519 NJR393500:NJR393519 NTN393500:NTN393519 ODJ393500:ODJ393519 ONF393500:ONF393519 OXB393500:OXB393519 PGX393500:PGX393519 PQT393500:PQT393519 QAP393500:QAP393519 QKL393500:QKL393519 QUH393500:QUH393519 RED393500:RED393519 RNZ393500:RNZ393519 RXV393500:RXV393519 SHR393500:SHR393519 SRN393500:SRN393519 TBJ393500:TBJ393519 TLF393500:TLF393519 TVB393500:TVB393519 UEX393500:UEX393519 UOT393500:UOT393519 UYP393500:UYP393519 VIL393500:VIL393519 VSH393500:VSH393519 WCD393500:WCD393519 WLZ393500:WLZ393519 WVV393500:WVV393519 V459036:V459055 JJ459036:JJ459055 TF459036:TF459055 ADB459036:ADB459055 AMX459036:AMX459055 AWT459036:AWT459055 BGP459036:BGP459055 BQL459036:BQL459055 CAH459036:CAH459055 CKD459036:CKD459055 CTZ459036:CTZ459055 DDV459036:DDV459055 DNR459036:DNR459055 DXN459036:DXN459055 EHJ459036:EHJ459055 ERF459036:ERF459055 FBB459036:FBB459055 FKX459036:FKX459055 FUT459036:FUT459055 GEP459036:GEP459055 GOL459036:GOL459055 GYH459036:GYH459055 HID459036:HID459055 HRZ459036:HRZ459055 IBV459036:IBV459055 ILR459036:ILR459055 IVN459036:IVN459055 JFJ459036:JFJ459055 JPF459036:JPF459055 JZB459036:JZB459055 KIX459036:KIX459055 KST459036:KST459055 LCP459036:LCP459055 LML459036:LML459055 LWH459036:LWH459055 MGD459036:MGD459055 MPZ459036:MPZ459055 MZV459036:MZV459055 NJR459036:NJR459055 NTN459036:NTN459055 ODJ459036:ODJ459055 ONF459036:ONF459055 OXB459036:OXB459055 PGX459036:PGX459055 PQT459036:PQT459055 QAP459036:QAP459055 QKL459036:QKL459055 QUH459036:QUH459055 RED459036:RED459055 RNZ459036:RNZ459055 RXV459036:RXV459055 SHR459036:SHR459055 SRN459036:SRN459055 TBJ459036:TBJ459055 TLF459036:TLF459055 TVB459036:TVB459055 UEX459036:UEX459055 UOT459036:UOT459055 UYP459036:UYP459055 VIL459036:VIL459055 VSH459036:VSH459055 WCD459036:WCD459055 WLZ459036:WLZ459055 WVV459036:WVV459055 V524572:V524591 JJ524572:JJ524591 TF524572:TF524591 ADB524572:ADB524591 AMX524572:AMX524591 AWT524572:AWT524591 BGP524572:BGP524591 BQL524572:BQL524591 CAH524572:CAH524591 CKD524572:CKD524591 CTZ524572:CTZ524591 DDV524572:DDV524591 DNR524572:DNR524591 DXN524572:DXN524591 EHJ524572:EHJ524591 ERF524572:ERF524591 FBB524572:FBB524591 FKX524572:FKX524591 FUT524572:FUT524591 GEP524572:GEP524591 GOL524572:GOL524591 GYH524572:GYH524591 HID524572:HID524591 HRZ524572:HRZ524591 IBV524572:IBV524591 ILR524572:ILR524591 IVN524572:IVN524591 JFJ524572:JFJ524591 JPF524572:JPF524591 JZB524572:JZB524591 KIX524572:KIX524591 KST524572:KST524591 LCP524572:LCP524591 LML524572:LML524591 LWH524572:LWH524591 MGD524572:MGD524591 MPZ524572:MPZ524591 MZV524572:MZV524591 NJR524572:NJR524591 NTN524572:NTN524591 ODJ524572:ODJ524591 ONF524572:ONF524591 OXB524572:OXB524591 PGX524572:PGX524591 PQT524572:PQT524591 QAP524572:QAP524591 QKL524572:QKL524591 QUH524572:QUH524591 RED524572:RED524591 RNZ524572:RNZ524591 RXV524572:RXV524591 SHR524572:SHR524591 SRN524572:SRN524591 TBJ524572:TBJ524591 TLF524572:TLF524591 TVB524572:TVB524591 UEX524572:UEX524591 UOT524572:UOT524591 UYP524572:UYP524591 VIL524572:VIL524591 VSH524572:VSH524591 WCD524572:WCD524591 WLZ524572:WLZ524591 WVV524572:WVV524591 V590108:V590127 JJ590108:JJ590127 TF590108:TF590127 ADB590108:ADB590127 AMX590108:AMX590127 AWT590108:AWT590127 BGP590108:BGP590127 BQL590108:BQL590127 CAH590108:CAH590127 CKD590108:CKD590127 CTZ590108:CTZ590127 DDV590108:DDV590127 DNR590108:DNR590127 DXN590108:DXN590127 EHJ590108:EHJ590127 ERF590108:ERF590127 FBB590108:FBB590127 FKX590108:FKX590127 FUT590108:FUT590127 GEP590108:GEP590127 GOL590108:GOL590127 GYH590108:GYH590127 HID590108:HID590127 HRZ590108:HRZ590127 IBV590108:IBV590127 ILR590108:ILR590127 IVN590108:IVN590127 JFJ590108:JFJ590127 JPF590108:JPF590127 JZB590108:JZB590127 KIX590108:KIX590127 KST590108:KST590127 LCP590108:LCP590127 LML590108:LML590127 LWH590108:LWH590127 MGD590108:MGD590127 MPZ590108:MPZ590127 MZV590108:MZV590127 NJR590108:NJR590127 NTN590108:NTN590127 ODJ590108:ODJ590127 ONF590108:ONF590127 OXB590108:OXB590127 PGX590108:PGX590127 PQT590108:PQT590127 QAP590108:QAP590127 QKL590108:QKL590127 QUH590108:QUH590127 RED590108:RED590127 RNZ590108:RNZ590127 RXV590108:RXV590127 SHR590108:SHR590127 SRN590108:SRN590127 TBJ590108:TBJ590127 TLF590108:TLF590127 TVB590108:TVB590127 UEX590108:UEX590127 UOT590108:UOT590127 UYP590108:UYP590127 VIL590108:VIL590127 VSH590108:VSH590127 WCD590108:WCD590127 WLZ590108:WLZ590127 WVV590108:WVV590127 V655644:V655663 JJ655644:JJ655663 TF655644:TF655663 ADB655644:ADB655663 AMX655644:AMX655663 AWT655644:AWT655663 BGP655644:BGP655663 BQL655644:BQL655663 CAH655644:CAH655663 CKD655644:CKD655663 CTZ655644:CTZ655663 DDV655644:DDV655663 DNR655644:DNR655663 DXN655644:DXN655663 EHJ655644:EHJ655663 ERF655644:ERF655663 FBB655644:FBB655663 FKX655644:FKX655663 FUT655644:FUT655663 GEP655644:GEP655663 GOL655644:GOL655663 GYH655644:GYH655663 HID655644:HID655663 HRZ655644:HRZ655663 IBV655644:IBV655663 ILR655644:ILR655663 IVN655644:IVN655663 JFJ655644:JFJ655663 JPF655644:JPF655663 JZB655644:JZB655663 KIX655644:KIX655663 KST655644:KST655663 LCP655644:LCP655663 LML655644:LML655663 LWH655644:LWH655663 MGD655644:MGD655663 MPZ655644:MPZ655663 MZV655644:MZV655663 NJR655644:NJR655663 NTN655644:NTN655663 ODJ655644:ODJ655663 ONF655644:ONF655663 OXB655644:OXB655663 PGX655644:PGX655663 PQT655644:PQT655663 QAP655644:QAP655663 QKL655644:QKL655663 QUH655644:QUH655663 RED655644:RED655663 RNZ655644:RNZ655663 RXV655644:RXV655663 SHR655644:SHR655663 SRN655644:SRN655663 TBJ655644:TBJ655663 TLF655644:TLF655663 TVB655644:TVB655663 UEX655644:UEX655663 UOT655644:UOT655663 UYP655644:UYP655663 VIL655644:VIL655663 VSH655644:VSH655663 WCD655644:WCD655663 WLZ655644:WLZ655663 WVV655644:WVV655663 V721180:V721199 JJ721180:JJ721199 TF721180:TF721199 ADB721180:ADB721199 AMX721180:AMX721199 AWT721180:AWT721199 BGP721180:BGP721199 BQL721180:BQL721199 CAH721180:CAH721199 CKD721180:CKD721199 CTZ721180:CTZ721199 DDV721180:DDV721199 DNR721180:DNR721199 DXN721180:DXN721199 EHJ721180:EHJ721199 ERF721180:ERF721199 FBB721180:FBB721199 FKX721180:FKX721199 FUT721180:FUT721199 GEP721180:GEP721199 GOL721180:GOL721199 GYH721180:GYH721199 HID721180:HID721199 HRZ721180:HRZ721199 IBV721180:IBV721199 ILR721180:ILR721199 IVN721180:IVN721199 JFJ721180:JFJ721199 JPF721180:JPF721199 JZB721180:JZB721199 KIX721180:KIX721199 KST721180:KST721199 LCP721180:LCP721199 LML721180:LML721199 LWH721180:LWH721199 MGD721180:MGD721199 MPZ721180:MPZ721199 MZV721180:MZV721199 NJR721180:NJR721199 NTN721180:NTN721199 ODJ721180:ODJ721199 ONF721180:ONF721199 OXB721180:OXB721199 PGX721180:PGX721199 PQT721180:PQT721199 QAP721180:QAP721199 QKL721180:QKL721199 QUH721180:QUH721199 RED721180:RED721199 RNZ721180:RNZ721199 RXV721180:RXV721199 SHR721180:SHR721199 SRN721180:SRN721199 TBJ721180:TBJ721199 TLF721180:TLF721199 TVB721180:TVB721199 UEX721180:UEX721199 UOT721180:UOT721199 UYP721180:UYP721199 VIL721180:VIL721199 VSH721180:VSH721199 WCD721180:WCD721199 WLZ721180:WLZ721199 WVV721180:WVV721199 V786716:V786735 JJ786716:JJ786735 TF786716:TF786735 ADB786716:ADB786735 AMX786716:AMX786735 AWT786716:AWT786735 BGP786716:BGP786735 BQL786716:BQL786735 CAH786716:CAH786735 CKD786716:CKD786735 CTZ786716:CTZ786735 DDV786716:DDV786735 DNR786716:DNR786735 DXN786716:DXN786735 EHJ786716:EHJ786735 ERF786716:ERF786735 FBB786716:FBB786735 FKX786716:FKX786735 FUT786716:FUT786735 GEP786716:GEP786735 GOL786716:GOL786735 GYH786716:GYH786735 HID786716:HID786735 HRZ786716:HRZ786735 IBV786716:IBV786735 ILR786716:ILR786735 IVN786716:IVN786735 JFJ786716:JFJ786735 JPF786716:JPF786735 JZB786716:JZB786735 KIX786716:KIX786735 KST786716:KST786735 LCP786716:LCP786735 LML786716:LML786735 LWH786716:LWH786735 MGD786716:MGD786735 MPZ786716:MPZ786735 MZV786716:MZV786735 NJR786716:NJR786735 NTN786716:NTN786735 ODJ786716:ODJ786735 ONF786716:ONF786735 OXB786716:OXB786735 PGX786716:PGX786735 PQT786716:PQT786735 QAP786716:QAP786735 QKL786716:QKL786735 QUH786716:QUH786735 RED786716:RED786735 RNZ786716:RNZ786735 RXV786716:RXV786735 SHR786716:SHR786735 SRN786716:SRN786735 TBJ786716:TBJ786735 TLF786716:TLF786735 TVB786716:TVB786735 UEX786716:UEX786735 UOT786716:UOT786735 UYP786716:UYP786735 VIL786716:VIL786735 VSH786716:VSH786735 WCD786716:WCD786735 WLZ786716:WLZ786735 WVV786716:WVV786735 V852252:V852271 JJ852252:JJ852271 TF852252:TF852271 ADB852252:ADB852271 AMX852252:AMX852271 AWT852252:AWT852271 BGP852252:BGP852271 BQL852252:BQL852271 CAH852252:CAH852271 CKD852252:CKD852271 CTZ852252:CTZ852271 DDV852252:DDV852271 DNR852252:DNR852271 DXN852252:DXN852271 EHJ852252:EHJ852271 ERF852252:ERF852271 FBB852252:FBB852271 FKX852252:FKX852271 FUT852252:FUT852271 GEP852252:GEP852271 GOL852252:GOL852271 GYH852252:GYH852271 HID852252:HID852271 HRZ852252:HRZ852271 IBV852252:IBV852271 ILR852252:ILR852271 IVN852252:IVN852271 JFJ852252:JFJ852271 JPF852252:JPF852271 JZB852252:JZB852271 KIX852252:KIX852271 KST852252:KST852271 LCP852252:LCP852271 LML852252:LML852271 LWH852252:LWH852271 MGD852252:MGD852271 MPZ852252:MPZ852271 MZV852252:MZV852271 NJR852252:NJR852271 NTN852252:NTN852271 ODJ852252:ODJ852271 ONF852252:ONF852271 OXB852252:OXB852271 PGX852252:PGX852271 PQT852252:PQT852271 QAP852252:QAP852271 QKL852252:QKL852271 QUH852252:QUH852271 RED852252:RED852271 RNZ852252:RNZ852271 RXV852252:RXV852271 SHR852252:SHR852271 SRN852252:SRN852271 TBJ852252:TBJ852271 TLF852252:TLF852271 TVB852252:TVB852271 UEX852252:UEX852271 UOT852252:UOT852271 UYP852252:UYP852271 VIL852252:VIL852271 VSH852252:VSH852271 WCD852252:WCD852271 WLZ852252:WLZ852271 WVV852252:WVV852271 V917788:V917807 JJ917788:JJ917807 TF917788:TF917807 ADB917788:ADB917807 AMX917788:AMX917807 AWT917788:AWT917807 BGP917788:BGP917807 BQL917788:BQL917807 CAH917788:CAH917807 CKD917788:CKD917807 CTZ917788:CTZ917807 DDV917788:DDV917807 DNR917788:DNR917807 DXN917788:DXN917807 EHJ917788:EHJ917807 ERF917788:ERF917807 FBB917788:FBB917807 FKX917788:FKX917807 FUT917788:FUT917807 GEP917788:GEP917807 GOL917788:GOL917807 GYH917788:GYH917807 HID917788:HID917807 HRZ917788:HRZ917807 IBV917788:IBV917807 ILR917788:ILR917807 IVN917788:IVN917807 JFJ917788:JFJ917807 JPF917788:JPF917807 JZB917788:JZB917807 KIX917788:KIX917807 KST917788:KST917807 LCP917788:LCP917807 LML917788:LML917807 LWH917788:LWH917807 MGD917788:MGD917807 MPZ917788:MPZ917807 MZV917788:MZV917807 NJR917788:NJR917807 NTN917788:NTN917807 ODJ917788:ODJ917807 ONF917788:ONF917807 OXB917788:OXB917807 PGX917788:PGX917807 PQT917788:PQT917807 QAP917788:QAP917807 QKL917788:QKL917807 QUH917788:QUH917807 RED917788:RED917807 RNZ917788:RNZ917807 RXV917788:RXV917807 SHR917788:SHR917807 SRN917788:SRN917807 TBJ917788:TBJ917807 TLF917788:TLF917807 TVB917788:TVB917807 UEX917788:UEX917807 UOT917788:UOT917807 UYP917788:UYP917807 VIL917788:VIL917807 VSH917788:VSH917807 WCD917788:WCD917807 WLZ917788:WLZ917807 WVV917788:WVV917807 V983324:V983343 JJ983324:JJ983343 TF983324:TF983343 ADB983324:ADB983343 AMX983324:AMX983343 AWT983324:AWT983343 BGP983324:BGP983343 BQL983324:BQL983343 CAH983324:CAH983343 CKD983324:CKD983343 CTZ983324:CTZ983343 DDV983324:DDV983343 DNR983324:DNR983343 DXN983324:DXN983343 EHJ983324:EHJ983343 ERF983324:ERF983343 FBB983324:FBB983343 FKX983324:FKX983343 FUT983324:FUT983343 GEP983324:GEP983343 GOL983324:GOL983343 GYH983324:GYH983343 HID983324:HID983343 HRZ983324:HRZ983343 IBV983324:IBV983343 ILR983324:ILR983343 IVN983324:IVN983343 JFJ983324:JFJ983343 JPF983324:JPF983343 JZB983324:JZB983343 KIX983324:KIX983343 KST983324:KST983343 LCP983324:LCP983343 LML983324:LML983343 LWH983324:LWH983343 MGD983324:MGD983343 MPZ983324:MPZ983343 MZV983324:MZV983343 NJR983324:NJR983343 NTN983324:NTN983343 ODJ983324:ODJ983343 ONF983324:ONF983343 OXB983324:OXB983343 PGX983324:PGX983343 PQT983324:PQT983343 QAP983324:QAP983343 QKL983324:QKL983343 QUH983324:QUH983343 RED983324:RED983343 RNZ983324:RNZ983343 RXV983324:RXV983343 SHR983324:SHR983343 SRN983324:SRN983343 TBJ983324:TBJ983343 TLF983324:TLF983343 TVB983324:TVB983343 UEX983324:UEX983343 UOT983324:UOT983343 UYP983324:UYP983343 VIL983324:VIL983343 VSH983324:VSH983343 WCD983324:WCD983343 WLZ983324:WLZ983343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JJ35:JJ287 TF35:TF287 ADB35:ADB287 AMX35:AMX287 AWT35:AWT287 BGP35:BGP287 BQL35:BQL287 CAH35:CAH287 CKD35:CKD287 CTZ35:CTZ287 DDV35:DDV287 DNR35:DNR287 DXN35:DXN287 EHJ35:EHJ287 ERF35:ERF287 FBB35:FBB287 FKX35:FKX287 FUT35:FUT287 GEP35:GEP287 GOL35:GOL287 GYH35:GYH287 HID35:HID287 HRZ35:HRZ287 IBV35:IBV287 ILR35:ILR287 IVN35:IVN287 JFJ35:JFJ287 JPF35:JPF287 JZB35:JZB287 KIX35:KIX287 KST35:KST287 LCP35:LCP287 LML35:LML287 LWH35:LWH287 MGD35:MGD287 MPZ35:MPZ287 MZV35:MZV287 NJR35:NJR287 NTN35:NTN287 ODJ35:ODJ287 ONF35:ONF287 OXB35:OXB287 PGX35:PGX287 PQT35:PQT287 QAP35:QAP287 QKL35:QKL287 QUH35:QUH287 RED35:RED287 RNZ35:RNZ287 RXV35:RXV287 SHR35:SHR287 SRN35:SRN287 TBJ35:TBJ287 TLF35:TLF287 TVB35:TVB287 UEX35:UEX287 UOT35:UOT287 UYP35:UYP287 VIL35:VIL287 VSH35:VSH287 WCD35:WCD287 WLZ35:WLZ287 WVV35:WVV287" xr:uid="{5C456ECF-4F4A-4259-8645-2CEA5A7849FD}">
      <formula1>"firm, as available and interruptible, other (specify in column AH)"</formula1>
    </dataValidation>
    <dataValidation type="list" allowBlank="1" showInputMessage="1" showErrorMessage="1" sqref="K65820:K65839 IW65820:IW65839 SS65820:SS65839 ACO65820:ACO65839 AMK65820:AMK65839 AWG65820:AWG65839 BGC65820:BGC65839 BPY65820:BPY65839 BZU65820:BZU65839 CJQ65820:CJQ65839 CTM65820:CTM65839 DDI65820:DDI65839 DNE65820:DNE65839 DXA65820:DXA65839 EGW65820:EGW65839 EQS65820:EQS65839 FAO65820:FAO65839 FKK65820:FKK65839 FUG65820:FUG65839 GEC65820:GEC65839 GNY65820:GNY65839 GXU65820:GXU65839 HHQ65820:HHQ65839 HRM65820:HRM65839 IBI65820:IBI65839 ILE65820:ILE65839 IVA65820:IVA65839 JEW65820:JEW65839 JOS65820:JOS65839 JYO65820:JYO65839 KIK65820:KIK65839 KSG65820:KSG65839 LCC65820:LCC65839 LLY65820:LLY65839 LVU65820:LVU65839 MFQ65820:MFQ65839 MPM65820:MPM65839 MZI65820:MZI65839 NJE65820:NJE65839 NTA65820:NTA65839 OCW65820:OCW65839 OMS65820:OMS65839 OWO65820:OWO65839 PGK65820:PGK65839 PQG65820:PQG65839 QAC65820:QAC65839 QJY65820:QJY65839 QTU65820:QTU65839 RDQ65820:RDQ65839 RNM65820:RNM65839 RXI65820:RXI65839 SHE65820:SHE65839 SRA65820:SRA65839 TAW65820:TAW65839 TKS65820:TKS65839 TUO65820:TUO65839 UEK65820:UEK65839 UOG65820:UOG65839 UYC65820:UYC65839 VHY65820:VHY65839 VRU65820:VRU65839 WBQ65820:WBQ65839 WLM65820:WLM65839 WVI65820:WVI65839 K131356:K131375 IW131356:IW131375 SS131356:SS131375 ACO131356:ACO131375 AMK131356:AMK131375 AWG131356:AWG131375 BGC131356:BGC131375 BPY131356:BPY131375 BZU131356:BZU131375 CJQ131356:CJQ131375 CTM131356:CTM131375 DDI131356:DDI131375 DNE131356:DNE131375 DXA131356:DXA131375 EGW131356:EGW131375 EQS131356:EQS131375 FAO131356:FAO131375 FKK131356:FKK131375 FUG131356:FUG131375 GEC131356:GEC131375 GNY131356:GNY131375 GXU131356:GXU131375 HHQ131356:HHQ131375 HRM131356:HRM131375 IBI131356:IBI131375 ILE131356:ILE131375 IVA131356:IVA131375 JEW131356:JEW131375 JOS131356:JOS131375 JYO131356:JYO131375 KIK131356:KIK131375 KSG131356:KSG131375 LCC131356:LCC131375 LLY131356:LLY131375 LVU131356:LVU131375 MFQ131356:MFQ131375 MPM131356:MPM131375 MZI131356:MZI131375 NJE131356:NJE131375 NTA131356:NTA131375 OCW131356:OCW131375 OMS131356:OMS131375 OWO131356:OWO131375 PGK131356:PGK131375 PQG131356:PQG131375 QAC131356:QAC131375 QJY131356:QJY131375 QTU131356:QTU131375 RDQ131356:RDQ131375 RNM131356:RNM131375 RXI131356:RXI131375 SHE131356:SHE131375 SRA131356:SRA131375 TAW131356:TAW131375 TKS131356:TKS131375 TUO131356:TUO131375 UEK131356:UEK131375 UOG131356:UOG131375 UYC131356:UYC131375 VHY131356:VHY131375 VRU131356:VRU131375 WBQ131356:WBQ131375 WLM131356:WLM131375 WVI131356:WVI131375 K196892:K196911 IW196892:IW196911 SS196892:SS196911 ACO196892:ACO196911 AMK196892:AMK196911 AWG196892:AWG196911 BGC196892:BGC196911 BPY196892:BPY196911 BZU196892:BZU196911 CJQ196892:CJQ196911 CTM196892:CTM196911 DDI196892:DDI196911 DNE196892:DNE196911 DXA196892:DXA196911 EGW196892:EGW196911 EQS196892:EQS196911 FAO196892:FAO196911 FKK196892:FKK196911 FUG196892:FUG196911 GEC196892:GEC196911 GNY196892:GNY196911 GXU196892:GXU196911 HHQ196892:HHQ196911 HRM196892:HRM196911 IBI196892:IBI196911 ILE196892:ILE196911 IVA196892:IVA196911 JEW196892:JEW196911 JOS196892:JOS196911 JYO196892:JYO196911 KIK196892:KIK196911 KSG196892:KSG196911 LCC196892:LCC196911 LLY196892:LLY196911 LVU196892:LVU196911 MFQ196892:MFQ196911 MPM196892:MPM196911 MZI196892:MZI196911 NJE196892:NJE196911 NTA196892:NTA196911 OCW196892:OCW196911 OMS196892:OMS196911 OWO196892:OWO196911 PGK196892:PGK196911 PQG196892:PQG196911 QAC196892:QAC196911 QJY196892:QJY196911 QTU196892:QTU196911 RDQ196892:RDQ196911 RNM196892:RNM196911 RXI196892:RXI196911 SHE196892:SHE196911 SRA196892:SRA196911 TAW196892:TAW196911 TKS196892:TKS196911 TUO196892:TUO196911 UEK196892:UEK196911 UOG196892:UOG196911 UYC196892:UYC196911 VHY196892:VHY196911 VRU196892:VRU196911 WBQ196892:WBQ196911 WLM196892:WLM196911 WVI196892:WVI196911 K262428:K262447 IW262428:IW262447 SS262428:SS262447 ACO262428:ACO262447 AMK262428:AMK262447 AWG262428:AWG262447 BGC262428:BGC262447 BPY262428:BPY262447 BZU262428:BZU262447 CJQ262428:CJQ262447 CTM262428:CTM262447 DDI262428:DDI262447 DNE262428:DNE262447 DXA262428:DXA262447 EGW262428:EGW262447 EQS262428:EQS262447 FAO262428:FAO262447 FKK262428:FKK262447 FUG262428:FUG262447 GEC262428:GEC262447 GNY262428:GNY262447 GXU262428:GXU262447 HHQ262428:HHQ262447 HRM262428:HRM262447 IBI262428:IBI262447 ILE262428:ILE262447 IVA262428:IVA262447 JEW262428:JEW262447 JOS262428:JOS262447 JYO262428:JYO262447 KIK262428:KIK262447 KSG262428:KSG262447 LCC262428:LCC262447 LLY262428:LLY262447 LVU262428:LVU262447 MFQ262428:MFQ262447 MPM262428:MPM262447 MZI262428:MZI262447 NJE262428:NJE262447 NTA262428:NTA262447 OCW262428:OCW262447 OMS262428:OMS262447 OWO262428:OWO262447 PGK262428:PGK262447 PQG262428:PQG262447 QAC262428:QAC262447 QJY262428:QJY262447 QTU262428:QTU262447 RDQ262428:RDQ262447 RNM262428:RNM262447 RXI262428:RXI262447 SHE262428:SHE262447 SRA262428:SRA262447 TAW262428:TAW262447 TKS262428:TKS262447 TUO262428:TUO262447 UEK262428:UEK262447 UOG262428:UOG262447 UYC262428:UYC262447 VHY262428:VHY262447 VRU262428:VRU262447 WBQ262428:WBQ262447 WLM262428:WLM262447 WVI262428:WVI262447 K327964:K327983 IW327964:IW327983 SS327964:SS327983 ACO327964:ACO327983 AMK327964:AMK327983 AWG327964:AWG327983 BGC327964:BGC327983 BPY327964:BPY327983 BZU327964:BZU327983 CJQ327964:CJQ327983 CTM327964:CTM327983 DDI327964:DDI327983 DNE327964:DNE327983 DXA327964:DXA327983 EGW327964:EGW327983 EQS327964:EQS327983 FAO327964:FAO327983 FKK327964:FKK327983 FUG327964:FUG327983 GEC327964:GEC327983 GNY327964:GNY327983 GXU327964:GXU327983 HHQ327964:HHQ327983 HRM327964:HRM327983 IBI327964:IBI327983 ILE327964:ILE327983 IVA327964:IVA327983 JEW327964:JEW327983 JOS327964:JOS327983 JYO327964:JYO327983 KIK327964:KIK327983 KSG327964:KSG327983 LCC327964:LCC327983 LLY327964:LLY327983 LVU327964:LVU327983 MFQ327964:MFQ327983 MPM327964:MPM327983 MZI327964:MZI327983 NJE327964:NJE327983 NTA327964:NTA327983 OCW327964:OCW327983 OMS327964:OMS327983 OWO327964:OWO327983 PGK327964:PGK327983 PQG327964:PQG327983 QAC327964:QAC327983 QJY327964:QJY327983 QTU327964:QTU327983 RDQ327964:RDQ327983 RNM327964:RNM327983 RXI327964:RXI327983 SHE327964:SHE327983 SRA327964:SRA327983 TAW327964:TAW327983 TKS327964:TKS327983 TUO327964:TUO327983 UEK327964:UEK327983 UOG327964:UOG327983 UYC327964:UYC327983 VHY327964:VHY327983 VRU327964:VRU327983 WBQ327964:WBQ327983 WLM327964:WLM327983 WVI327964:WVI327983 K393500:K393519 IW393500:IW393519 SS393500:SS393519 ACO393500:ACO393519 AMK393500:AMK393519 AWG393500:AWG393519 BGC393500:BGC393519 BPY393500:BPY393519 BZU393500:BZU393519 CJQ393500:CJQ393519 CTM393500:CTM393519 DDI393500:DDI393519 DNE393500:DNE393519 DXA393500:DXA393519 EGW393500:EGW393519 EQS393500:EQS393519 FAO393500:FAO393519 FKK393500:FKK393519 FUG393500:FUG393519 GEC393500:GEC393519 GNY393500:GNY393519 GXU393500:GXU393519 HHQ393500:HHQ393519 HRM393500:HRM393519 IBI393500:IBI393519 ILE393500:ILE393519 IVA393500:IVA393519 JEW393500:JEW393519 JOS393500:JOS393519 JYO393500:JYO393519 KIK393500:KIK393519 KSG393500:KSG393519 LCC393500:LCC393519 LLY393500:LLY393519 LVU393500:LVU393519 MFQ393500:MFQ393519 MPM393500:MPM393519 MZI393500:MZI393519 NJE393500:NJE393519 NTA393500:NTA393519 OCW393500:OCW393519 OMS393500:OMS393519 OWO393500:OWO393519 PGK393500:PGK393519 PQG393500:PQG393519 QAC393500:QAC393519 QJY393500:QJY393519 QTU393500:QTU393519 RDQ393500:RDQ393519 RNM393500:RNM393519 RXI393500:RXI393519 SHE393500:SHE393519 SRA393500:SRA393519 TAW393500:TAW393519 TKS393500:TKS393519 TUO393500:TUO393519 UEK393500:UEK393519 UOG393500:UOG393519 UYC393500:UYC393519 VHY393500:VHY393519 VRU393500:VRU393519 WBQ393500:WBQ393519 WLM393500:WLM393519 WVI393500:WVI393519 K459036:K459055 IW459036:IW459055 SS459036:SS459055 ACO459036:ACO459055 AMK459036:AMK459055 AWG459036:AWG459055 BGC459036:BGC459055 BPY459036:BPY459055 BZU459036:BZU459055 CJQ459036:CJQ459055 CTM459036:CTM459055 DDI459036:DDI459055 DNE459036:DNE459055 DXA459036:DXA459055 EGW459036:EGW459055 EQS459036:EQS459055 FAO459036:FAO459055 FKK459036:FKK459055 FUG459036:FUG459055 GEC459036:GEC459055 GNY459036:GNY459055 GXU459036:GXU459055 HHQ459036:HHQ459055 HRM459036:HRM459055 IBI459036:IBI459055 ILE459036:ILE459055 IVA459036:IVA459055 JEW459036:JEW459055 JOS459036:JOS459055 JYO459036:JYO459055 KIK459036:KIK459055 KSG459036:KSG459055 LCC459036:LCC459055 LLY459036:LLY459055 LVU459036:LVU459055 MFQ459036:MFQ459055 MPM459036:MPM459055 MZI459036:MZI459055 NJE459036:NJE459055 NTA459036:NTA459055 OCW459036:OCW459055 OMS459036:OMS459055 OWO459036:OWO459055 PGK459036:PGK459055 PQG459036:PQG459055 QAC459036:QAC459055 QJY459036:QJY459055 QTU459036:QTU459055 RDQ459036:RDQ459055 RNM459036:RNM459055 RXI459036:RXI459055 SHE459036:SHE459055 SRA459036:SRA459055 TAW459036:TAW459055 TKS459036:TKS459055 TUO459036:TUO459055 UEK459036:UEK459055 UOG459036:UOG459055 UYC459036:UYC459055 VHY459036:VHY459055 VRU459036:VRU459055 WBQ459036:WBQ459055 WLM459036:WLM459055 WVI459036:WVI459055 K524572:K524591 IW524572:IW524591 SS524572:SS524591 ACO524572:ACO524591 AMK524572:AMK524591 AWG524572:AWG524591 BGC524572:BGC524591 BPY524572:BPY524591 BZU524572:BZU524591 CJQ524572:CJQ524591 CTM524572:CTM524591 DDI524572:DDI524591 DNE524572:DNE524591 DXA524572:DXA524591 EGW524572:EGW524591 EQS524572:EQS524591 FAO524572:FAO524591 FKK524572:FKK524591 FUG524572:FUG524591 GEC524572:GEC524591 GNY524572:GNY524591 GXU524572:GXU524591 HHQ524572:HHQ524591 HRM524572:HRM524591 IBI524572:IBI524591 ILE524572:ILE524591 IVA524572:IVA524591 JEW524572:JEW524591 JOS524572:JOS524591 JYO524572:JYO524591 KIK524572:KIK524591 KSG524572:KSG524591 LCC524572:LCC524591 LLY524572:LLY524591 LVU524572:LVU524591 MFQ524572:MFQ524591 MPM524572:MPM524591 MZI524572:MZI524591 NJE524572:NJE524591 NTA524572:NTA524591 OCW524572:OCW524591 OMS524572:OMS524591 OWO524572:OWO524591 PGK524572:PGK524591 PQG524572:PQG524591 QAC524572:QAC524591 QJY524572:QJY524591 QTU524572:QTU524591 RDQ524572:RDQ524591 RNM524572:RNM524591 RXI524572:RXI524591 SHE524572:SHE524591 SRA524572:SRA524591 TAW524572:TAW524591 TKS524572:TKS524591 TUO524572:TUO524591 UEK524572:UEK524591 UOG524572:UOG524591 UYC524572:UYC524591 VHY524572:VHY524591 VRU524572:VRU524591 WBQ524572:WBQ524591 WLM524572:WLM524591 WVI524572:WVI524591 K590108:K590127 IW590108:IW590127 SS590108:SS590127 ACO590108:ACO590127 AMK590108:AMK590127 AWG590108:AWG590127 BGC590108:BGC590127 BPY590108:BPY590127 BZU590108:BZU590127 CJQ590108:CJQ590127 CTM590108:CTM590127 DDI590108:DDI590127 DNE590108:DNE590127 DXA590108:DXA590127 EGW590108:EGW590127 EQS590108:EQS590127 FAO590108:FAO590127 FKK590108:FKK590127 FUG590108:FUG590127 GEC590108:GEC590127 GNY590108:GNY590127 GXU590108:GXU590127 HHQ590108:HHQ590127 HRM590108:HRM590127 IBI590108:IBI590127 ILE590108:ILE590127 IVA590108:IVA590127 JEW590108:JEW590127 JOS590108:JOS590127 JYO590108:JYO590127 KIK590108:KIK590127 KSG590108:KSG590127 LCC590108:LCC590127 LLY590108:LLY590127 LVU590108:LVU590127 MFQ590108:MFQ590127 MPM590108:MPM590127 MZI590108:MZI590127 NJE590108:NJE590127 NTA590108:NTA590127 OCW590108:OCW590127 OMS590108:OMS590127 OWO590108:OWO590127 PGK590108:PGK590127 PQG590108:PQG590127 QAC590108:QAC590127 QJY590108:QJY590127 QTU590108:QTU590127 RDQ590108:RDQ590127 RNM590108:RNM590127 RXI590108:RXI590127 SHE590108:SHE590127 SRA590108:SRA590127 TAW590108:TAW590127 TKS590108:TKS590127 TUO590108:TUO590127 UEK590108:UEK590127 UOG590108:UOG590127 UYC590108:UYC590127 VHY590108:VHY590127 VRU590108:VRU590127 WBQ590108:WBQ590127 WLM590108:WLM590127 WVI590108:WVI590127 K655644:K655663 IW655644:IW655663 SS655644:SS655663 ACO655644:ACO655663 AMK655644:AMK655663 AWG655644:AWG655663 BGC655644:BGC655663 BPY655644:BPY655663 BZU655644:BZU655663 CJQ655644:CJQ655663 CTM655644:CTM655663 DDI655644:DDI655663 DNE655644:DNE655663 DXA655644:DXA655663 EGW655644:EGW655663 EQS655644:EQS655663 FAO655644:FAO655663 FKK655644:FKK655663 FUG655644:FUG655663 GEC655644:GEC655663 GNY655644:GNY655663 GXU655644:GXU655663 HHQ655644:HHQ655663 HRM655644:HRM655663 IBI655644:IBI655663 ILE655644:ILE655663 IVA655644:IVA655663 JEW655644:JEW655663 JOS655644:JOS655663 JYO655644:JYO655663 KIK655644:KIK655663 KSG655644:KSG655663 LCC655644:LCC655663 LLY655644:LLY655663 LVU655644:LVU655663 MFQ655644:MFQ655663 MPM655644:MPM655663 MZI655644:MZI655663 NJE655644:NJE655663 NTA655644:NTA655663 OCW655644:OCW655663 OMS655644:OMS655663 OWO655644:OWO655663 PGK655644:PGK655663 PQG655644:PQG655663 QAC655644:QAC655663 QJY655644:QJY655663 QTU655644:QTU655663 RDQ655644:RDQ655663 RNM655644:RNM655663 RXI655644:RXI655663 SHE655644:SHE655663 SRA655644:SRA655663 TAW655644:TAW655663 TKS655644:TKS655663 TUO655644:TUO655663 UEK655644:UEK655663 UOG655644:UOG655663 UYC655644:UYC655663 VHY655644:VHY655663 VRU655644:VRU655663 WBQ655644:WBQ655663 WLM655644:WLM655663 WVI655644:WVI655663 K721180:K721199 IW721180:IW721199 SS721180:SS721199 ACO721180:ACO721199 AMK721180:AMK721199 AWG721180:AWG721199 BGC721180:BGC721199 BPY721180:BPY721199 BZU721180:BZU721199 CJQ721180:CJQ721199 CTM721180:CTM721199 DDI721180:DDI721199 DNE721180:DNE721199 DXA721180:DXA721199 EGW721180:EGW721199 EQS721180:EQS721199 FAO721180:FAO721199 FKK721180:FKK721199 FUG721180:FUG721199 GEC721180:GEC721199 GNY721180:GNY721199 GXU721180:GXU721199 HHQ721180:HHQ721199 HRM721180:HRM721199 IBI721180:IBI721199 ILE721180:ILE721199 IVA721180:IVA721199 JEW721180:JEW721199 JOS721180:JOS721199 JYO721180:JYO721199 KIK721180:KIK721199 KSG721180:KSG721199 LCC721180:LCC721199 LLY721180:LLY721199 LVU721180:LVU721199 MFQ721180:MFQ721199 MPM721180:MPM721199 MZI721180:MZI721199 NJE721180:NJE721199 NTA721180:NTA721199 OCW721180:OCW721199 OMS721180:OMS721199 OWO721180:OWO721199 PGK721180:PGK721199 PQG721180:PQG721199 QAC721180:QAC721199 QJY721180:QJY721199 QTU721180:QTU721199 RDQ721180:RDQ721199 RNM721180:RNM721199 RXI721180:RXI721199 SHE721180:SHE721199 SRA721180:SRA721199 TAW721180:TAW721199 TKS721180:TKS721199 TUO721180:TUO721199 UEK721180:UEK721199 UOG721180:UOG721199 UYC721180:UYC721199 VHY721180:VHY721199 VRU721180:VRU721199 WBQ721180:WBQ721199 WLM721180:WLM721199 WVI721180:WVI721199 K786716:K786735 IW786716:IW786735 SS786716:SS786735 ACO786716:ACO786735 AMK786716:AMK786735 AWG786716:AWG786735 BGC786716:BGC786735 BPY786716:BPY786735 BZU786716:BZU786735 CJQ786716:CJQ786735 CTM786716:CTM786735 DDI786716:DDI786735 DNE786716:DNE786735 DXA786716:DXA786735 EGW786716:EGW786735 EQS786716:EQS786735 FAO786716:FAO786735 FKK786716:FKK786735 FUG786716:FUG786735 GEC786716:GEC786735 GNY786716:GNY786735 GXU786716:GXU786735 HHQ786716:HHQ786735 HRM786716:HRM786735 IBI786716:IBI786735 ILE786716:ILE786735 IVA786716:IVA786735 JEW786716:JEW786735 JOS786716:JOS786735 JYO786716:JYO786735 KIK786716:KIK786735 KSG786716:KSG786735 LCC786716:LCC786735 LLY786716:LLY786735 LVU786716:LVU786735 MFQ786716:MFQ786735 MPM786716:MPM786735 MZI786716:MZI786735 NJE786716:NJE786735 NTA786716:NTA786735 OCW786716:OCW786735 OMS786716:OMS786735 OWO786716:OWO786735 PGK786716:PGK786735 PQG786716:PQG786735 QAC786716:QAC786735 QJY786716:QJY786735 QTU786716:QTU786735 RDQ786716:RDQ786735 RNM786716:RNM786735 RXI786716:RXI786735 SHE786716:SHE786735 SRA786716:SRA786735 TAW786716:TAW786735 TKS786716:TKS786735 TUO786716:TUO786735 UEK786716:UEK786735 UOG786716:UOG786735 UYC786716:UYC786735 VHY786716:VHY786735 VRU786716:VRU786735 WBQ786716:WBQ786735 WLM786716:WLM786735 WVI786716:WVI786735 K852252:K852271 IW852252:IW852271 SS852252:SS852271 ACO852252:ACO852271 AMK852252:AMK852271 AWG852252:AWG852271 BGC852252:BGC852271 BPY852252:BPY852271 BZU852252:BZU852271 CJQ852252:CJQ852271 CTM852252:CTM852271 DDI852252:DDI852271 DNE852252:DNE852271 DXA852252:DXA852271 EGW852252:EGW852271 EQS852252:EQS852271 FAO852252:FAO852271 FKK852252:FKK852271 FUG852252:FUG852271 GEC852252:GEC852271 GNY852252:GNY852271 GXU852252:GXU852271 HHQ852252:HHQ852271 HRM852252:HRM852271 IBI852252:IBI852271 ILE852252:ILE852271 IVA852252:IVA852271 JEW852252:JEW852271 JOS852252:JOS852271 JYO852252:JYO852271 KIK852252:KIK852271 KSG852252:KSG852271 LCC852252:LCC852271 LLY852252:LLY852271 LVU852252:LVU852271 MFQ852252:MFQ852271 MPM852252:MPM852271 MZI852252:MZI852271 NJE852252:NJE852271 NTA852252:NTA852271 OCW852252:OCW852271 OMS852252:OMS852271 OWO852252:OWO852271 PGK852252:PGK852271 PQG852252:PQG852271 QAC852252:QAC852271 QJY852252:QJY852271 QTU852252:QTU852271 RDQ852252:RDQ852271 RNM852252:RNM852271 RXI852252:RXI852271 SHE852252:SHE852271 SRA852252:SRA852271 TAW852252:TAW852271 TKS852252:TKS852271 TUO852252:TUO852271 UEK852252:UEK852271 UOG852252:UOG852271 UYC852252:UYC852271 VHY852252:VHY852271 VRU852252:VRU852271 WBQ852252:WBQ852271 WLM852252:WLM852271 WVI852252:WVI852271 K917788:K917807 IW917788:IW917807 SS917788:SS917807 ACO917788:ACO917807 AMK917788:AMK917807 AWG917788:AWG917807 BGC917788:BGC917807 BPY917788:BPY917807 BZU917788:BZU917807 CJQ917788:CJQ917807 CTM917788:CTM917807 DDI917788:DDI917807 DNE917788:DNE917807 DXA917788:DXA917807 EGW917788:EGW917807 EQS917788:EQS917807 FAO917788:FAO917807 FKK917788:FKK917807 FUG917788:FUG917807 GEC917788:GEC917807 GNY917788:GNY917807 GXU917788:GXU917807 HHQ917788:HHQ917807 HRM917788:HRM917807 IBI917788:IBI917807 ILE917788:ILE917807 IVA917788:IVA917807 JEW917788:JEW917807 JOS917788:JOS917807 JYO917788:JYO917807 KIK917788:KIK917807 KSG917788:KSG917807 LCC917788:LCC917807 LLY917788:LLY917807 LVU917788:LVU917807 MFQ917788:MFQ917807 MPM917788:MPM917807 MZI917788:MZI917807 NJE917788:NJE917807 NTA917788:NTA917807 OCW917788:OCW917807 OMS917788:OMS917807 OWO917788:OWO917807 PGK917788:PGK917807 PQG917788:PQG917807 QAC917788:QAC917807 QJY917788:QJY917807 QTU917788:QTU917807 RDQ917788:RDQ917807 RNM917788:RNM917807 RXI917788:RXI917807 SHE917788:SHE917807 SRA917788:SRA917807 TAW917788:TAW917807 TKS917788:TKS917807 TUO917788:TUO917807 UEK917788:UEK917807 UOG917788:UOG917807 UYC917788:UYC917807 VHY917788:VHY917807 VRU917788:VRU917807 WBQ917788:WBQ917807 WLM917788:WLM917807 WVI917788:WVI917807 K983324:K983343 IW983324:IW983343 SS983324:SS983343 ACO983324:ACO983343 AMK983324:AMK983343 AWG983324:AWG983343 BGC983324:BGC983343 BPY983324:BPY983343 BZU983324:BZU983343 CJQ983324:CJQ983343 CTM983324:CTM983343 DDI983324:DDI983343 DNE983324:DNE983343 DXA983324:DXA983343 EGW983324:EGW983343 EQS983324:EQS983343 FAO983324:FAO983343 FKK983324:FKK983343 FUG983324:FUG983343 GEC983324:GEC983343 GNY983324:GNY983343 GXU983324:GXU983343 HHQ983324:HHQ983343 HRM983324:HRM983343 IBI983324:IBI983343 ILE983324:ILE983343 IVA983324:IVA983343 JEW983324:JEW983343 JOS983324:JOS983343 JYO983324:JYO983343 KIK983324:KIK983343 KSG983324:KSG983343 LCC983324:LCC983343 LLY983324:LLY983343 LVU983324:LVU983343 MFQ983324:MFQ983343 MPM983324:MPM983343 MZI983324:MZI983343 NJE983324:NJE983343 NTA983324:NTA983343 OCW983324:OCW983343 OMS983324:OMS983343 OWO983324:OWO983343 PGK983324:PGK983343 PQG983324:PQG983343 QAC983324:QAC983343 QJY983324:QJY983343 QTU983324:QTU983343 RDQ983324:RDQ983343 RNM983324:RNM983343 RXI983324:RXI983343 SHE983324:SHE983343 SRA983324:SRA983343 TAW983324:TAW983343 TKS983324:TKS983343 TUO983324:TUO983343 UEK983324:UEK983343 UOG983324:UOG983343 UYC983324:UYC983343 VHY983324:VHY983343 VRU983324:VRU983343 WBQ983324:WBQ983343 WLM983324:WLM983343 WVI983324:WVI983343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SS35:SS287 ACO35:ACO287 AMK35:AMK287 AWG35:AWG287 BGC35:BGC287 BPY35:BPY287 BZU35:BZU287 CJQ35:CJQ287 CTM35:CTM287 DDI35:DDI287 DNE35:DNE287 DXA35:DXA287 EGW35:EGW287 EQS35:EQS287 FAO35:FAO287 FKK35:FKK287 FUG35:FUG287 GEC35:GEC287 GNY35:GNY287 GXU35:GXU287 HHQ35:HHQ287 HRM35:HRM287 IBI35:IBI287 ILE35:ILE287 IVA35:IVA287 JEW35:JEW287 JOS35:JOS287 JYO35:JYO287 KIK35:KIK287 KSG35:KSG287 LCC35:LCC287 LLY35:LLY287 LVU35:LVU287 MFQ35:MFQ287 MPM35:MPM287 MZI35:MZI287 NJE35:NJE287 NTA35:NTA287 OCW35:OCW287 OMS35:OMS287 OWO35:OWO287 PGK35:PGK287 PQG35:PQG287 QAC35:QAC287 QJY35:QJY287 QTU35:QTU287 RDQ35:RDQ287 RNM35:RNM287 RXI35:RXI287 SHE35:SHE287 SRA35:SRA287 TAW35:TAW287 TKS35:TKS287 TUO35:TUO287 UEK35:UEK287 UOG35:UOG287 UYC35:UYC287 VHY35:VHY287 VRU35:VRU287 WBQ35:WBQ287 WLM35:WLM287 WVI35:WVI287 IW35:IW287 K14:K328" xr:uid="{12FCD48F-7D29-46CE-A9DE-B4EE8A2A55CD}">
      <formula1>"GJ, GJ/day"</formula1>
    </dataValidation>
    <dataValidation type="list" allowBlank="1" showInputMessage="1" showErrorMessage="1" sqref="P65820:P65839 JB65820:JB65839 SX65820:SX65839 ACT65820:ACT65839 AMP65820:AMP65839 AWL65820:AWL65839 BGH65820:BGH65839 BQD65820:BQD65839 BZZ65820:BZZ65839 CJV65820:CJV65839 CTR65820:CTR65839 DDN65820:DDN65839 DNJ65820:DNJ65839 DXF65820:DXF65839 EHB65820:EHB65839 EQX65820:EQX65839 FAT65820:FAT65839 FKP65820:FKP65839 FUL65820:FUL65839 GEH65820:GEH65839 GOD65820:GOD65839 GXZ65820:GXZ65839 HHV65820:HHV65839 HRR65820:HRR65839 IBN65820:IBN65839 ILJ65820:ILJ65839 IVF65820:IVF65839 JFB65820:JFB65839 JOX65820:JOX65839 JYT65820:JYT65839 KIP65820:KIP65839 KSL65820:KSL65839 LCH65820:LCH65839 LMD65820:LMD65839 LVZ65820:LVZ65839 MFV65820:MFV65839 MPR65820:MPR65839 MZN65820:MZN65839 NJJ65820:NJJ65839 NTF65820:NTF65839 ODB65820:ODB65839 OMX65820:OMX65839 OWT65820:OWT65839 PGP65820:PGP65839 PQL65820:PQL65839 QAH65820:QAH65839 QKD65820:QKD65839 QTZ65820:QTZ65839 RDV65820:RDV65839 RNR65820:RNR65839 RXN65820:RXN65839 SHJ65820:SHJ65839 SRF65820:SRF65839 TBB65820:TBB65839 TKX65820:TKX65839 TUT65820:TUT65839 UEP65820:UEP65839 UOL65820:UOL65839 UYH65820:UYH65839 VID65820:VID65839 VRZ65820:VRZ65839 WBV65820:WBV65839 WLR65820:WLR65839 WVN65820:WVN65839 P131356:P131375 JB131356:JB131375 SX131356:SX131375 ACT131356:ACT131375 AMP131356:AMP131375 AWL131356:AWL131375 BGH131356:BGH131375 BQD131356:BQD131375 BZZ131356:BZZ131375 CJV131356:CJV131375 CTR131356:CTR131375 DDN131356:DDN131375 DNJ131356:DNJ131375 DXF131356:DXF131375 EHB131356:EHB131375 EQX131356:EQX131375 FAT131356:FAT131375 FKP131356:FKP131375 FUL131356:FUL131375 GEH131356:GEH131375 GOD131356:GOD131375 GXZ131356:GXZ131375 HHV131356:HHV131375 HRR131356:HRR131375 IBN131356:IBN131375 ILJ131356:ILJ131375 IVF131356:IVF131375 JFB131356:JFB131375 JOX131356:JOX131375 JYT131356:JYT131375 KIP131356:KIP131375 KSL131356:KSL131375 LCH131356:LCH131375 LMD131356:LMD131375 LVZ131356:LVZ131375 MFV131356:MFV131375 MPR131356:MPR131375 MZN131356:MZN131375 NJJ131356:NJJ131375 NTF131356:NTF131375 ODB131356:ODB131375 OMX131356:OMX131375 OWT131356:OWT131375 PGP131356:PGP131375 PQL131356:PQL131375 QAH131356:QAH131375 QKD131356:QKD131375 QTZ131356:QTZ131375 RDV131356:RDV131375 RNR131356:RNR131375 RXN131356:RXN131375 SHJ131356:SHJ131375 SRF131356:SRF131375 TBB131356:TBB131375 TKX131356:TKX131375 TUT131356:TUT131375 UEP131356:UEP131375 UOL131356:UOL131375 UYH131356:UYH131375 VID131356:VID131375 VRZ131356:VRZ131375 WBV131356:WBV131375 WLR131356:WLR131375 WVN131356:WVN131375 P196892:P196911 JB196892:JB196911 SX196892:SX196911 ACT196892:ACT196911 AMP196892:AMP196911 AWL196892:AWL196911 BGH196892:BGH196911 BQD196892:BQD196911 BZZ196892:BZZ196911 CJV196892:CJV196911 CTR196892:CTR196911 DDN196892:DDN196911 DNJ196892:DNJ196911 DXF196892:DXF196911 EHB196892:EHB196911 EQX196892:EQX196911 FAT196892:FAT196911 FKP196892:FKP196911 FUL196892:FUL196911 GEH196892:GEH196911 GOD196892:GOD196911 GXZ196892:GXZ196911 HHV196892:HHV196911 HRR196892:HRR196911 IBN196892:IBN196911 ILJ196892:ILJ196911 IVF196892:IVF196911 JFB196892:JFB196911 JOX196892:JOX196911 JYT196892:JYT196911 KIP196892:KIP196911 KSL196892:KSL196911 LCH196892:LCH196911 LMD196892:LMD196911 LVZ196892:LVZ196911 MFV196892:MFV196911 MPR196892:MPR196911 MZN196892:MZN196911 NJJ196892:NJJ196911 NTF196892:NTF196911 ODB196892:ODB196911 OMX196892:OMX196911 OWT196892:OWT196911 PGP196892:PGP196911 PQL196892:PQL196911 QAH196892:QAH196911 QKD196892:QKD196911 QTZ196892:QTZ196911 RDV196892:RDV196911 RNR196892:RNR196911 RXN196892:RXN196911 SHJ196892:SHJ196911 SRF196892:SRF196911 TBB196892:TBB196911 TKX196892:TKX196911 TUT196892:TUT196911 UEP196892:UEP196911 UOL196892:UOL196911 UYH196892:UYH196911 VID196892:VID196911 VRZ196892:VRZ196911 WBV196892:WBV196911 WLR196892:WLR196911 WVN196892:WVN196911 P262428:P262447 JB262428:JB262447 SX262428:SX262447 ACT262428:ACT262447 AMP262428:AMP262447 AWL262428:AWL262447 BGH262428:BGH262447 BQD262428:BQD262447 BZZ262428:BZZ262447 CJV262428:CJV262447 CTR262428:CTR262447 DDN262428:DDN262447 DNJ262428:DNJ262447 DXF262428:DXF262447 EHB262428:EHB262447 EQX262428:EQX262447 FAT262428:FAT262447 FKP262428:FKP262447 FUL262428:FUL262447 GEH262428:GEH262447 GOD262428:GOD262447 GXZ262428:GXZ262447 HHV262428:HHV262447 HRR262428:HRR262447 IBN262428:IBN262447 ILJ262428:ILJ262447 IVF262428:IVF262447 JFB262428:JFB262447 JOX262428:JOX262447 JYT262428:JYT262447 KIP262428:KIP262447 KSL262428:KSL262447 LCH262428:LCH262447 LMD262428:LMD262447 LVZ262428:LVZ262447 MFV262428:MFV262447 MPR262428:MPR262447 MZN262428:MZN262447 NJJ262428:NJJ262447 NTF262428:NTF262447 ODB262428:ODB262447 OMX262428:OMX262447 OWT262428:OWT262447 PGP262428:PGP262447 PQL262428:PQL262447 QAH262428:QAH262447 QKD262428:QKD262447 QTZ262428:QTZ262447 RDV262428:RDV262447 RNR262428:RNR262447 RXN262428:RXN262447 SHJ262428:SHJ262447 SRF262428:SRF262447 TBB262428:TBB262447 TKX262428:TKX262447 TUT262428:TUT262447 UEP262428:UEP262447 UOL262428:UOL262447 UYH262428:UYH262447 VID262428:VID262447 VRZ262428:VRZ262447 WBV262428:WBV262447 WLR262428:WLR262447 WVN262428:WVN262447 P327964:P327983 JB327964:JB327983 SX327964:SX327983 ACT327964:ACT327983 AMP327964:AMP327983 AWL327964:AWL327983 BGH327964:BGH327983 BQD327964:BQD327983 BZZ327964:BZZ327983 CJV327964:CJV327983 CTR327964:CTR327983 DDN327964:DDN327983 DNJ327964:DNJ327983 DXF327964:DXF327983 EHB327964:EHB327983 EQX327964:EQX327983 FAT327964:FAT327983 FKP327964:FKP327983 FUL327964:FUL327983 GEH327964:GEH327983 GOD327964:GOD327983 GXZ327964:GXZ327983 HHV327964:HHV327983 HRR327964:HRR327983 IBN327964:IBN327983 ILJ327964:ILJ327983 IVF327964:IVF327983 JFB327964:JFB327983 JOX327964:JOX327983 JYT327964:JYT327983 KIP327964:KIP327983 KSL327964:KSL327983 LCH327964:LCH327983 LMD327964:LMD327983 LVZ327964:LVZ327983 MFV327964:MFV327983 MPR327964:MPR327983 MZN327964:MZN327983 NJJ327964:NJJ327983 NTF327964:NTF327983 ODB327964:ODB327983 OMX327964:OMX327983 OWT327964:OWT327983 PGP327964:PGP327983 PQL327964:PQL327983 QAH327964:QAH327983 QKD327964:QKD327983 QTZ327964:QTZ327983 RDV327964:RDV327983 RNR327964:RNR327983 RXN327964:RXN327983 SHJ327964:SHJ327983 SRF327964:SRF327983 TBB327964:TBB327983 TKX327964:TKX327983 TUT327964:TUT327983 UEP327964:UEP327983 UOL327964:UOL327983 UYH327964:UYH327983 VID327964:VID327983 VRZ327964:VRZ327983 WBV327964:WBV327983 WLR327964:WLR327983 WVN327964:WVN327983 P393500:P393519 JB393500:JB393519 SX393500:SX393519 ACT393500:ACT393519 AMP393500:AMP393519 AWL393500:AWL393519 BGH393500:BGH393519 BQD393500:BQD393519 BZZ393500:BZZ393519 CJV393500:CJV393519 CTR393500:CTR393519 DDN393500:DDN393519 DNJ393500:DNJ393519 DXF393500:DXF393519 EHB393500:EHB393519 EQX393500:EQX393519 FAT393500:FAT393519 FKP393500:FKP393519 FUL393500:FUL393519 GEH393500:GEH393519 GOD393500:GOD393519 GXZ393500:GXZ393519 HHV393500:HHV393519 HRR393500:HRR393519 IBN393500:IBN393519 ILJ393500:ILJ393519 IVF393500:IVF393519 JFB393500:JFB393519 JOX393500:JOX393519 JYT393500:JYT393519 KIP393500:KIP393519 KSL393500:KSL393519 LCH393500:LCH393519 LMD393500:LMD393519 LVZ393500:LVZ393519 MFV393500:MFV393519 MPR393500:MPR393519 MZN393500:MZN393519 NJJ393500:NJJ393519 NTF393500:NTF393519 ODB393500:ODB393519 OMX393500:OMX393519 OWT393500:OWT393519 PGP393500:PGP393519 PQL393500:PQL393519 QAH393500:QAH393519 QKD393500:QKD393519 QTZ393500:QTZ393519 RDV393500:RDV393519 RNR393500:RNR393519 RXN393500:RXN393519 SHJ393500:SHJ393519 SRF393500:SRF393519 TBB393500:TBB393519 TKX393500:TKX393519 TUT393500:TUT393519 UEP393500:UEP393519 UOL393500:UOL393519 UYH393500:UYH393519 VID393500:VID393519 VRZ393500:VRZ393519 WBV393500:WBV393519 WLR393500:WLR393519 WVN393500:WVN393519 P459036:P459055 JB459036:JB459055 SX459036:SX459055 ACT459036:ACT459055 AMP459036:AMP459055 AWL459036:AWL459055 BGH459036:BGH459055 BQD459036:BQD459055 BZZ459036:BZZ459055 CJV459036:CJV459055 CTR459036:CTR459055 DDN459036:DDN459055 DNJ459036:DNJ459055 DXF459036:DXF459055 EHB459036:EHB459055 EQX459036:EQX459055 FAT459036:FAT459055 FKP459036:FKP459055 FUL459036:FUL459055 GEH459036:GEH459055 GOD459036:GOD459055 GXZ459036:GXZ459055 HHV459036:HHV459055 HRR459036:HRR459055 IBN459036:IBN459055 ILJ459036:ILJ459055 IVF459036:IVF459055 JFB459036:JFB459055 JOX459036:JOX459055 JYT459036:JYT459055 KIP459036:KIP459055 KSL459036:KSL459055 LCH459036:LCH459055 LMD459036:LMD459055 LVZ459036:LVZ459055 MFV459036:MFV459055 MPR459036:MPR459055 MZN459036:MZN459055 NJJ459036:NJJ459055 NTF459036:NTF459055 ODB459036:ODB459055 OMX459036:OMX459055 OWT459036:OWT459055 PGP459036:PGP459055 PQL459036:PQL459055 QAH459036:QAH459055 QKD459036:QKD459055 QTZ459036:QTZ459055 RDV459036:RDV459055 RNR459036:RNR459055 RXN459036:RXN459055 SHJ459036:SHJ459055 SRF459036:SRF459055 TBB459036:TBB459055 TKX459036:TKX459055 TUT459036:TUT459055 UEP459036:UEP459055 UOL459036:UOL459055 UYH459036:UYH459055 VID459036:VID459055 VRZ459036:VRZ459055 WBV459036:WBV459055 WLR459036:WLR459055 WVN459036:WVN459055 P524572:P524591 JB524572:JB524591 SX524572:SX524591 ACT524572:ACT524591 AMP524572:AMP524591 AWL524572:AWL524591 BGH524572:BGH524591 BQD524572:BQD524591 BZZ524572:BZZ524591 CJV524572:CJV524591 CTR524572:CTR524591 DDN524572:DDN524591 DNJ524572:DNJ524591 DXF524572:DXF524591 EHB524572:EHB524591 EQX524572:EQX524591 FAT524572:FAT524591 FKP524572:FKP524591 FUL524572:FUL524591 GEH524572:GEH524591 GOD524572:GOD524591 GXZ524572:GXZ524591 HHV524572:HHV524591 HRR524572:HRR524591 IBN524572:IBN524591 ILJ524572:ILJ524591 IVF524572:IVF524591 JFB524572:JFB524591 JOX524572:JOX524591 JYT524572:JYT524591 KIP524572:KIP524591 KSL524572:KSL524591 LCH524572:LCH524591 LMD524572:LMD524591 LVZ524572:LVZ524591 MFV524572:MFV524591 MPR524572:MPR524591 MZN524572:MZN524591 NJJ524572:NJJ524591 NTF524572:NTF524591 ODB524572:ODB524591 OMX524572:OMX524591 OWT524572:OWT524591 PGP524572:PGP524591 PQL524572:PQL524591 QAH524572:QAH524591 QKD524572:QKD524591 QTZ524572:QTZ524591 RDV524572:RDV524591 RNR524572:RNR524591 RXN524572:RXN524591 SHJ524572:SHJ524591 SRF524572:SRF524591 TBB524572:TBB524591 TKX524572:TKX524591 TUT524572:TUT524591 UEP524572:UEP524591 UOL524572:UOL524591 UYH524572:UYH524591 VID524572:VID524591 VRZ524572:VRZ524591 WBV524572:WBV524591 WLR524572:WLR524591 WVN524572:WVN524591 P590108:P590127 JB590108:JB590127 SX590108:SX590127 ACT590108:ACT590127 AMP590108:AMP590127 AWL590108:AWL590127 BGH590108:BGH590127 BQD590108:BQD590127 BZZ590108:BZZ590127 CJV590108:CJV590127 CTR590108:CTR590127 DDN590108:DDN590127 DNJ590108:DNJ590127 DXF590108:DXF590127 EHB590108:EHB590127 EQX590108:EQX590127 FAT590108:FAT590127 FKP590108:FKP590127 FUL590108:FUL590127 GEH590108:GEH590127 GOD590108:GOD590127 GXZ590108:GXZ590127 HHV590108:HHV590127 HRR590108:HRR590127 IBN590108:IBN590127 ILJ590108:ILJ590127 IVF590108:IVF590127 JFB590108:JFB590127 JOX590108:JOX590127 JYT590108:JYT590127 KIP590108:KIP590127 KSL590108:KSL590127 LCH590108:LCH590127 LMD590108:LMD590127 LVZ590108:LVZ590127 MFV590108:MFV590127 MPR590108:MPR590127 MZN590108:MZN590127 NJJ590108:NJJ590127 NTF590108:NTF590127 ODB590108:ODB590127 OMX590108:OMX590127 OWT590108:OWT590127 PGP590108:PGP590127 PQL590108:PQL590127 QAH590108:QAH590127 QKD590108:QKD590127 QTZ590108:QTZ590127 RDV590108:RDV590127 RNR590108:RNR590127 RXN590108:RXN590127 SHJ590108:SHJ590127 SRF590108:SRF590127 TBB590108:TBB590127 TKX590108:TKX590127 TUT590108:TUT590127 UEP590108:UEP590127 UOL590108:UOL590127 UYH590108:UYH590127 VID590108:VID590127 VRZ590108:VRZ590127 WBV590108:WBV590127 WLR590108:WLR590127 WVN590108:WVN590127 P655644:P655663 JB655644:JB655663 SX655644:SX655663 ACT655644:ACT655663 AMP655644:AMP655663 AWL655644:AWL655663 BGH655644:BGH655663 BQD655644:BQD655663 BZZ655644:BZZ655663 CJV655644:CJV655663 CTR655644:CTR655663 DDN655644:DDN655663 DNJ655644:DNJ655663 DXF655644:DXF655663 EHB655644:EHB655663 EQX655644:EQX655663 FAT655644:FAT655663 FKP655644:FKP655663 FUL655644:FUL655663 GEH655644:GEH655663 GOD655644:GOD655663 GXZ655644:GXZ655663 HHV655644:HHV655663 HRR655644:HRR655663 IBN655644:IBN655663 ILJ655644:ILJ655663 IVF655644:IVF655663 JFB655644:JFB655663 JOX655644:JOX655663 JYT655644:JYT655663 KIP655644:KIP655663 KSL655644:KSL655663 LCH655644:LCH655663 LMD655644:LMD655663 LVZ655644:LVZ655663 MFV655644:MFV655663 MPR655644:MPR655663 MZN655644:MZN655663 NJJ655644:NJJ655663 NTF655644:NTF655663 ODB655644:ODB655663 OMX655644:OMX655663 OWT655644:OWT655663 PGP655644:PGP655663 PQL655644:PQL655663 QAH655644:QAH655663 QKD655644:QKD655663 QTZ655644:QTZ655663 RDV655644:RDV655663 RNR655644:RNR655663 RXN655644:RXN655663 SHJ655644:SHJ655663 SRF655644:SRF655663 TBB655644:TBB655663 TKX655644:TKX655663 TUT655644:TUT655663 UEP655644:UEP655663 UOL655644:UOL655663 UYH655644:UYH655663 VID655644:VID655663 VRZ655644:VRZ655663 WBV655644:WBV655663 WLR655644:WLR655663 WVN655644:WVN655663 P721180:P721199 JB721180:JB721199 SX721180:SX721199 ACT721180:ACT721199 AMP721180:AMP721199 AWL721180:AWL721199 BGH721180:BGH721199 BQD721180:BQD721199 BZZ721180:BZZ721199 CJV721180:CJV721199 CTR721180:CTR721199 DDN721180:DDN721199 DNJ721180:DNJ721199 DXF721180:DXF721199 EHB721180:EHB721199 EQX721180:EQX721199 FAT721180:FAT721199 FKP721180:FKP721199 FUL721180:FUL721199 GEH721180:GEH721199 GOD721180:GOD721199 GXZ721180:GXZ721199 HHV721180:HHV721199 HRR721180:HRR721199 IBN721180:IBN721199 ILJ721180:ILJ721199 IVF721180:IVF721199 JFB721180:JFB721199 JOX721180:JOX721199 JYT721180:JYT721199 KIP721180:KIP721199 KSL721180:KSL721199 LCH721180:LCH721199 LMD721180:LMD721199 LVZ721180:LVZ721199 MFV721180:MFV721199 MPR721180:MPR721199 MZN721180:MZN721199 NJJ721180:NJJ721199 NTF721180:NTF721199 ODB721180:ODB721199 OMX721180:OMX721199 OWT721180:OWT721199 PGP721180:PGP721199 PQL721180:PQL721199 QAH721180:QAH721199 QKD721180:QKD721199 QTZ721180:QTZ721199 RDV721180:RDV721199 RNR721180:RNR721199 RXN721180:RXN721199 SHJ721180:SHJ721199 SRF721180:SRF721199 TBB721180:TBB721199 TKX721180:TKX721199 TUT721180:TUT721199 UEP721180:UEP721199 UOL721180:UOL721199 UYH721180:UYH721199 VID721180:VID721199 VRZ721180:VRZ721199 WBV721180:WBV721199 WLR721180:WLR721199 WVN721180:WVN721199 P786716:P786735 JB786716:JB786735 SX786716:SX786735 ACT786716:ACT786735 AMP786716:AMP786735 AWL786716:AWL786735 BGH786716:BGH786735 BQD786716:BQD786735 BZZ786716:BZZ786735 CJV786716:CJV786735 CTR786716:CTR786735 DDN786716:DDN786735 DNJ786716:DNJ786735 DXF786716:DXF786735 EHB786716:EHB786735 EQX786716:EQX786735 FAT786716:FAT786735 FKP786716:FKP786735 FUL786716:FUL786735 GEH786716:GEH786735 GOD786716:GOD786735 GXZ786716:GXZ786735 HHV786716:HHV786735 HRR786716:HRR786735 IBN786716:IBN786735 ILJ786716:ILJ786735 IVF786716:IVF786735 JFB786716:JFB786735 JOX786716:JOX786735 JYT786716:JYT786735 KIP786716:KIP786735 KSL786716:KSL786735 LCH786716:LCH786735 LMD786716:LMD786735 LVZ786716:LVZ786735 MFV786716:MFV786735 MPR786716:MPR786735 MZN786716:MZN786735 NJJ786716:NJJ786735 NTF786716:NTF786735 ODB786716:ODB786735 OMX786716:OMX786735 OWT786716:OWT786735 PGP786716:PGP786735 PQL786716:PQL786735 QAH786716:QAH786735 QKD786716:QKD786735 QTZ786716:QTZ786735 RDV786716:RDV786735 RNR786716:RNR786735 RXN786716:RXN786735 SHJ786716:SHJ786735 SRF786716:SRF786735 TBB786716:TBB786735 TKX786716:TKX786735 TUT786716:TUT786735 UEP786716:UEP786735 UOL786716:UOL786735 UYH786716:UYH786735 VID786716:VID786735 VRZ786716:VRZ786735 WBV786716:WBV786735 WLR786716:WLR786735 WVN786716:WVN786735 P852252:P852271 JB852252:JB852271 SX852252:SX852271 ACT852252:ACT852271 AMP852252:AMP852271 AWL852252:AWL852271 BGH852252:BGH852271 BQD852252:BQD852271 BZZ852252:BZZ852271 CJV852252:CJV852271 CTR852252:CTR852271 DDN852252:DDN852271 DNJ852252:DNJ852271 DXF852252:DXF852271 EHB852252:EHB852271 EQX852252:EQX852271 FAT852252:FAT852271 FKP852252:FKP852271 FUL852252:FUL852271 GEH852252:GEH852271 GOD852252:GOD852271 GXZ852252:GXZ852271 HHV852252:HHV852271 HRR852252:HRR852271 IBN852252:IBN852271 ILJ852252:ILJ852271 IVF852252:IVF852271 JFB852252:JFB852271 JOX852252:JOX852271 JYT852252:JYT852271 KIP852252:KIP852271 KSL852252:KSL852271 LCH852252:LCH852271 LMD852252:LMD852271 LVZ852252:LVZ852271 MFV852252:MFV852271 MPR852252:MPR852271 MZN852252:MZN852271 NJJ852252:NJJ852271 NTF852252:NTF852271 ODB852252:ODB852271 OMX852252:OMX852271 OWT852252:OWT852271 PGP852252:PGP852271 PQL852252:PQL852271 QAH852252:QAH852271 QKD852252:QKD852271 QTZ852252:QTZ852271 RDV852252:RDV852271 RNR852252:RNR852271 RXN852252:RXN852271 SHJ852252:SHJ852271 SRF852252:SRF852271 TBB852252:TBB852271 TKX852252:TKX852271 TUT852252:TUT852271 UEP852252:UEP852271 UOL852252:UOL852271 UYH852252:UYH852271 VID852252:VID852271 VRZ852252:VRZ852271 WBV852252:WBV852271 WLR852252:WLR852271 WVN852252:WVN852271 P917788:P917807 JB917788:JB917807 SX917788:SX917807 ACT917788:ACT917807 AMP917788:AMP917807 AWL917788:AWL917807 BGH917788:BGH917807 BQD917788:BQD917807 BZZ917788:BZZ917807 CJV917788:CJV917807 CTR917788:CTR917807 DDN917788:DDN917807 DNJ917788:DNJ917807 DXF917788:DXF917807 EHB917788:EHB917807 EQX917788:EQX917807 FAT917788:FAT917807 FKP917788:FKP917807 FUL917788:FUL917807 GEH917788:GEH917807 GOD917788:GOD917807 GXZ917788:GXZ917807 HHV917788:HHV917807 HRR917788:HRR917807 IBN917788:IBN917807 ILJ917788:ILJ917807 IVF917788:IVF917807 JFB917788:JFB917807 JOX917788:JOX917807 JYT917788:JYT917807 KIP917788:KIP917807 KSL917788:KSL917807 LCH917788:LCH917807 LMD917788:LMD917807 LVZ917788:LVZ917807 MFV917788:MFV917807 MPR917788:MPR917807 MZN917788:MZN917807 NJJ917788:NJJ917807 NTF917788:NTF917807 ODB917788:ODB917807 OMX917788:OMX917807 OWT917788:OWT917807 PGP917788:PGP917807 PQL917788:PQL917807 QAH917788:QAH917807 QKD917788:QKD917807 QTZ917788:QTZ917807 RDV917788:RDV917807 RNR917788:RNR917807 RXN917788:RXN917807 SHJ917788:SHJ917807 SRF917788:SRF917807 TBB917788:TBB917807 TKX917788:TKX917807 TUT917788:TUT917807 UEP917788:UEP917807 UOL917788:UOL917807 UYH917788:UYH917807 VID917788:VID917807 VRZ917788:VRZ917807 WBV917788:WBV917807 WLR917788:WLR917807 WVN917788:WVN917807 P983324:P983343 JB983324:JB983343 SX983324:SX983343 ACT983324:ACT983343 AMP983324:AMP983343 AWL983324:AWL983343 BGH983324:BGH983343 BQD983324:BQD983343 BZZ983324:BZZ983343 CJV983324:CJV983343 CTR983324:CTR983343 DDN983324:DDN983343 DNJ983324:DNJ983343 DXF983324:DXF983343 EHB983324:EHB983343 EQX983324:EQX983343 FAT983324:FAT983343 FKP983324:FKP983343 FUL983324:FUL983343 GEH983324:GEH983343 GOD983324:GOD983343 GXZ983324:GXZ983343 HHV983324:HHV983343 HRR983324:HRR983343 IBN983324:IBN983343 ILJ983324:ILJ983343 IVF983324:IVF983343 JFB983324:JFB983343 JOX983324:JOX983343 JYT983324:JYT983343 KIP983324:KIP983343 KSL983324:KSL983343 LCH983324:LCH983343 LMD983324:LMD983343 LVZ983324:LVZ983343 MFV983324:MFV983343 MPR983324:MPR983343 MZN983324:MZN983343 NJJ983324:NJJ983343 NTF983324:NTF983343 ODB983324:ODB983343 OMX983324:OMX983343 OWT983324:OWT983343 PGP983324:PGP983343 PQL983324:PQL983343 QAH983324:QAH983343 QKD983324:QKD983343 QTZ983324:QTZ983343 RDV983324:RDV983343 RNR983324:RNR983343 RXN983324:RXN983343 SHJ983324:SHJ983343 SRF983324:SRF983343 TBB983324:TBB983343 TKX983324:TKX983343 TUT983324:TUT983343 UEP983324:UEP983343 UOL983324:UOL983343 UYH983324:UYH983343 VID983324:VID983343 VRZ983324:VRZ983343 WBV983324:WBV983343 WLR983324:WLR983343 WVN983324:WVN983343 S65820:S65839 JE65820:JE65839 TA65820:TA65839 ACW65820:ACW65839 AMS65820:AMS65839 AWO65820:AWO65839 BGK65820:BGK65839 BQG65820:BQG65839 CAC65820:CAC65839 CJY65820:CJY65839 CTU65820:CTU65839 DDQ65820:DDQ65839 DNM65820:DNM65839 DXI65820:DXI65839 EHE65820:EHE65839 ERA65820:ERA65839 FAW65820:FAW65839 FKS65820:FKS65839 FUO65820:FUO65839 GEK65820:GEK65839 GOG65820:GOG65839 GYC65820:GYC65839 HHY65820:HHY65839 HRU65820:HRU65839 IBQ65820:IBQ65839 ILM65820:ILM65839 IVI65820:IVI65839 JFE65820:JFE65839 JPA65820:JPA65839 JYW65820:JYW65839 KIS65820:KIS65839 KSO65820:KSO65839 LCK65820:LCK65839 LMG65820:LMG65839 LWC65820:LWC65839 MFY65820:MFY65839 MPU65820:MPU65839 MZQ65820:MZQ65839 NJM65820:NJM65839 NTI65820:NTI65839 ODE65820:ODE65839 ONA65820:ONA65839 OWW65820:OWW65839 PGS65820:PGS65839 PQO65820:PQO65839 QAK65820:QAK65839 QKG65820:QKG65839 QUC65820:QUC65839 RDY65820:RDY65839 RNU65820:RNU65839 RXQ65820:RXQ65839 SHM65820:SHM65839 SRI65820:SRI65839 TBE65820:TBE65839 TLA65820:TLA65839 TUW65820:TUW65839 UES65820:UES65839 UOO65820:UOO65839 UYK65820:UYK65839 VIG65820:VIG65839 VSC65820:VSC65839 WBY65820:WBY65839 WLU65820:WLU65839 WVQ65820:WVQ65839 S131356:S131375 JE131356:JE131375 TA131356:TA131375 ACW131356:ACW131375 AMS131356:AMS131375 AWO131356:AWO131375 BGK131356:BGK131375 BQG131356:BQG131375 CAC131356:CAC131375 CJY131356:CJY131375 CTU131356:CTU131375 DDQ131356:DDQ131375 DNM131356:DNM131375 DXI131356:DXI131375 EHE131356:EHE131375 ERA131356:ERA131375 FAW131356:FAW131375 FKS131356:FKS131375 FUO131356:FUO131375 GEK131356:GEK131375 GOG131356:GOG131375 GYC131356:GYC131375 HHY131356:HHY131375 HRU131356:HRU131375 IBQ131356:IBQ131375 ILM131356:ILM131375 IVI131356:IVI131375 JFE131356:JFE131375 JPA131356:JPA131375 JYW131356:JYW131375 KIS131356:KIS131375 KSO131356:KSO131375 LCK131356:LCK131375 LMG131356:LMG131375 LWC131356:LWC131375 MFY131356:MFY131375 MPU131356:MPU131375 MZQ131356:MZQ131375 NJM131356:NJM131375 NTI131356:NTI131375 ODE131356:ODE131375 ONA131356:ONA131375 OWW131356:OWW131375 PGS131356:PGS131375 PQO131356:PQO131375 QAK131356:QAK131375 QKG131356:QKG131375 QUC131356:QUC131375 RDY131356:RDY131375 RNU131356:RNU131375 RXQ131356:RXQ131375 SHM131356:SHM131375 SRI131356:SRI131375 TBE131356:TBE131375 TLA131356:TLA131375 TUW131356:TUW131375 UES131356:UES131375 UOO131356:UOO131375 UYK131356:UYK131375 VIG131356:VIG131375 VSC131356:VSC131375 WBY131356:WBY131375 WLU131356:WLU131375 WVQ131356:WVQ131375 S196892:S196911 JE196892:JE196911 TA196892:TA196911 ACW196892:ACW196911 AMS196892:AMS196911 AWO196892:AWO196911 BGK196892:BGK196911 BQG196892:BQG196911 CAC196892:CAC196911 CJY196892:CJY196911 CTU196892:CTU196911 DDQ196892:DDQ196911 DNM196892:DNM196911 DXI196892:DXI196911 EHE196892:EHE196911 ERA196892:ERA196911 FAW196892:FAW196911 FKS196892:FKS196911 FUO196892:FUO196911 GEK196892:GEK196911 GOG196892:GOG196911 GYC196892:GYC196911 HHY196892:HHY196911 HRU196892:HRU196911 IBQ196892:IBQ196911 ILM196892:ILM196911 IVI196892:IVI196911 JFE196892:JFE196911 JPA196892:JPA196911 JYW196892:JYW196911 KIS196892:KIS196911 KSO196892:KSO196911 LCK196892:LCK196911 LMG196892:LMG196911 LWC196892:LWC196911 MFY196892:MFY196911 MPU196892:MPU196911 MZQ196892:MZQ196911 NJM196892:NJM196911 NTI196892:NTI196911 ODE196892:ODE196911 ONA196892:ONA196911 OWW196892:OWW196911 PGS196892:PGS196911 PQO196892:PQO196911 QAK196892:QAK196911 QKG196892:QKG196911 QUC196892:QUC196911 RDY196892:RDY196911 RNU196892:RNU196911 RXQ196892:RXQ196911 SHM196892:SHM196911 SRI196892:SRI196911 TBE196892:TBE196911 TLA196892:TLA196911 TUW196892:TUW196911 UES196892:UES196911 UOO196892:UOO196911 UYK196892:UYK196911 VIG196892:VIG196911 VSC196892:VSC196911 WBY196892:WBY196911 WLU196892:WLU196911 WVQ196892:WVQ196911 S262428:S262447 JE262428:JE262447 TA262428:TA262447 ACW262428:ACW262447 AMS262428:AMS262447 AWO262428:AWO262447 BGK262428:BGK262447 BQG262428:BQG262447 CAC262428:CAC262447 CJY262428:CJY262447 CTU262428:CTU262447 DDQ262428:DDQ262447 DNM262428:DNM262447 DXI262428:DXI262447 EHE262428:EHE262447 ERA262428:ERA262447 FAW262428:FAW262447 FKS262428:FKS262447 FUO262428:FUO262447 GEK262428:GEK262447 GOG262428:GOG262447 GYC262428:GYC262447 HHY262428:HHY262447 HRU262428:HRU262447 IBQ262428:IBQ262447 ILM262428:ILM262447 IVI262428:IVI262447 JFE262428:JFE262447 JPA262428:JPA262447 JYW262428:JYW262447 KIS262428:KIS262447 KSO262428:KSO262447 LCK262428:LCK262447 LMG262428:LMG262447 LWC262428:LWC262447 MFY262428:MFY262447 MPU262428:MPU262447 MZQ262428:MZQ262447 NJM262428:NJM262447 NTI262428:NTI262447 ODE262428:ODE262447 ONA262428:ONA262447 OWW262428:OWW262447 PGS262428:PGS262447 PQO262428:PQO262447 QAK262428:QAK262447 QKG262428:QKG262447 QUC262428:QUC262447 RDY262428:RDY262447 RNU262428:RNU262447 RXQ262428:RXQ262447 SHM262428:SHM262447 SRI262428:SRI262447 TBE262428:TBE262447 TLA262428:TLA262447 TUW262428:TUW262447 UES262428:UES262447 UOO262428:UOO262447 UYK262428:UYK262447 VIG262428:VIG262447 VSC262428:VSC262447 WBY262428:WBY262447 WLU262428:WLU262447 WVQ262428:WVQ262447 S327964:S327983 JE327964:JE327983 TA327964:TA327983 ACW327964:ACW327983 AMS327964:AMS327983 AWO327964:AWO327983 BGK327964:BGK327983 BQG327964:BQG327983 CAC327964:CAC327983 CJY327964:CJY327983 CTU327964:CTU327983 DDQ327964:DDQ327983 DNM327964:DNM327983 DXI327964:DXI327983 EHE327964:EHE327983 ERA327964:ERA327983 FAW327964:FAW327983 FKS327964:FKS327983 FUO327964:FUO327983 GEK327964:GEK327983 GOG327964:GOG327983 GYC327964:GYC327983 HHY327964:HHY327983 HRU327964:HRU327983 IBQ327964:IBQ327983 ILM327964:ILM327983 IVI327964:IVI327983 JFE327964:JFE327983 JPA327964:JPA327983 JYW327964:JYW327983 KIS327964:KIS327983 KSO327964:KSO327983 LCK327964:LCK327983 LMG327964:LMG327983 LWC327964:LWC327983 MFY327964:MFY327983 MPU327964:MPU327983 MZQ327964:MZQ327983 NJM327964:NJM327983 NTI327964:NTI327983 ODE327964:ODE327983 ONA327964:ONA327983 OWW327964:OWW327983 PGS327964:PGS327983 PQO327964:PQO327983 QAK327964:QAK327983 QKG327964:QKG327983 QUC327964:QUC327983 RDY327964:RDY327983 RNU327964:RNU327983 RXQ327964:RXQ327983 SHM327964:SHM327983 SRI327964:SRI327983 TBE327964:TBE327983 TLA327964:TLA327983 TUW327964:TUW327983 UES327964:UES327983 UOO327964:UOO327983 UYK327964:UYK327983 VIG327964:VIG327983 VSC327964:VSC327983 WBY327964:WBY327983 WLU327964:WLU327983 WVQ327964:WVQ327983 S393500:S393519 JE393500:JE393519 TA393500:TA393519 ACW393500:ACW393519 AMS393500:AMS393519 AWO393500:AWO393519 BGK393500:BGK393519 BQG393500:BQG393519 CAC393500:CAC393519 CJY393500:CJY393519 CTU393500:CTU393519 DDQ393500:DDQ393519 DNM393500:DNM393519 DXI393500:DXI393519 EHE393500:EHE393519 ERA393500:ERA393519 FAW393500:FAW393519 FKS393500:FKS393519 FUO393500:FUO393519 GEK393500:GEK393519 GOG393500:GOG393519 GYC393500:GYC393519 HHY393500:HHY393519 HRU393500:HRU393519 IBQ393500:IBQ393519 ILM393500:ILM393519 IVI393500:IVI393519 JFE393500:JFE393519 JPA393500:JPA393519 JYW393500:JYW393519 KIS393500:KIS393519 KSO393500:KSO393519 LCK393500:LCK393519 LMG393500:LMG393519 LWC393500:LWC393519 MFY393500:MFY393519 MPU393500:MPU393519 MZQ393500:MZQ393519 NJM393500:NJM393519 NTI393500:NTI393519 ODE393500:ODE393519 ONA393500:ONA393519 OWW393500:OWW393519 PGS393500:PGS393519 PQO393500:PQO393519 QAK393500:QAK393519 QKG393500:QKG393519 QUC393500:QUC393519 RDY393500:RDY393519 RNU393500:RNU393519 RXQ393500:RXQ393519 SHM393500:SHM393519 SRI393500:SRI393519 TBE393500:TBE393519 TLA393500:TLA393519 TUW393500:TUW393519 UES393500:UES393519 UOO393500:UOO393519 UYK393500:UYK393519 VIG393500:VIG393519 VSC393500:VSC393519 WBY393500:WBY393519 WLU393500:WLU393519 WVQ393500:WVQ393519 S459036:S459055 JE459036:JE459055 TA459036:TA459055 ACW459036:ACW459055 AMS459036:AMS459055 AWO459036:AWO459055 BGK459036:BGK459055 BQG459036:BQG459055 CAC459036:CAC459055 CJY459036:CJY459055 CTU459036:CTU459055 DDQ459036:DDQ459055 DNM459036:DNM459055 DXI459036:DXI459055 EHE459036:EHE459055 ERA459036:ERA459055 FAW459036:FAW459055 FKS459036:FKS459055 FUO459036:FUO459055 GEK459036:GEK459055 GOG459036:GOG459055 GYC459036:GYC459055 HHY459036:HHY459055 HRU459036:HRU459055 IBQ459036:IBQ459055 ILM459036:ILM459055 IVI459036:IVI459055 JFE459036:JFE459055 JPA459036:JPA459055 JYW459036:JYW459055 KIS459036:KIS459055 KSO459036:KSO459055 LCK459036:LCK459055 LMG459036:LMG459055 LWC459036:LWC459055 MFY459036:MFY459055 MPU459036:MPU459055 MZQ459036:MZQ459055 NJM459036:NJM459055 NTI459036:NTI459055 ODE459036:ODE459055 ONA459036:ONA459055 OWW459036:OWW459055 PGS459036:PGS459055 PQO459036:PQO459055 QAK459036:QAK459055 QKG459036:QKG459055 QUC459036:QUC459055 RDY459036:RDY459055 RNU459036:RNU459055 RXQ459036:RXQ459055 SHM459036:SHM459055 SRI459036:SRI459055 TBE459036:TBE459055 TLA459036:TLA459055 TUW459036:TUW459055 UES459036:UES459055 UOO459036:UOO459055 UYK459036:UYK459055 VIG459036:VIG459055 VSC459036:VSC459055 WBY459036:WBY459055 WLU459036:WLU459055 WVQ459036:WVQ459055 S524572:S524591 JE524572:JE524591 TA524572:TA524591 ACW524572:ACW524591 AMS524572:AMS524591 AWO524572:AWO524591 BGK524572:BGK524591 BQG524572:BQG524591 CAC524572:CAC524591 CJY524572:CJY524591 CTU524572:CTU524591 DDQ524572:DDQ524591 DNM524572:DNM524591 DXI524572:DXI524591 EHE524572:EHE524591 ERA524572:ERA524591 FAW524572:FAW524591 FKS524572:FKS524591 FUO524572:FUO524591 GEK524572:GEK524591 GOG524572:GOG524591 GYC524572:GYC524591 HHY524572:HHY524591 HRU524572:HRU524591 IBQ524572:IBQ524591 ILM524572:ILM524591 IVI524572:IVI524591 JFE524572:JFE524591 JPA524572:JPA524591 JYW524572:JYW524591 KIS524572:KIS524591 KSO524572:KSO524591 LCK524572:LCK524591 LMG524572:LMG524591 LWC524572:LWC524591 MFY524572:MFY524591 MPU524572:MPU524591 MZQ524572:MZQ524591 NJM524572:NJM524591 NTI524572:NTI524591 ODE524572:ODE524591 ONA524572:ONA524591 OWW524572:OWW524591 PGS524572:PGS524591 PQO524572:PQO524591 QAK524572:QAK524591 QKG524572:QKG524591 QUC524572:QUC524591 RDY524572:RDY524591 RNU524572:RNU524591 RXQ524572:RXQ524591 SHM524572:SHM524591 SRI524572:SRI524591 TBE524572:TBE524591 TLA524572:TLA524591 TUW524572:TUW524591 UES524572:UES524591 UOO524572:UOO524591 UYK524572:UYK524591 VIG524572:VIG524591 VSC524572:VSC524591 WBY524572:WBY524591 WLU524572:WLU524591 WVQ524572:WVQ524591 S590108:S590127 JE590108:JE590127 TA590108:TA590127 ACW590108:ACW590127 AMS590108:AMS590127 AWO590108:AWO590127 BGK590108:BGK590127 BQG590108:BQG590127 CAC590108:CAC590127 CJY590108:CJY590127 CTU590108:CTU590127 DDQ590108:DDQ590127 DNM590108:DNM590127 DXI590108:DXI590127 EHE590108:EHE590127 ERA590108:ERA590127 FAW590108:FAW590127 FKS590108:FKS590127 FUO590108:FUO590127 GEK590108:GEK590127 GOG590108:GOG590127 GYC590108:GYC590127 HHY590108:HHY590127 HRU590108:HRU590127 IBQ590108:IBQ590127 ILM590108:ILM590127 IVI590108:IVI590127 JFE590108:JFE590127 JPA590108:JPA590127 JYW590108:JYW590127 KIS590108:KIS590127 KSO590108:KSO590127 LCK590108:LCK590127 LMG590108:LMG590127 LWC590108:LWC590127 MFY590108:MFY590127 MPU590108:MPU590127 MZQ590108:MZQ590127 NJM590108:NJM590127 NTI590108:NTI590127 ODE590108:ODE590127 ONA590108:ONA590127 OWW590108:OWW590127 PGS590108:PGS590127 PQO590108:PQO590127 QAK590108:QAK590127 QKG590108:QKG590127 QUC590108:QUC590127 RDY590108:RDY590127 RNU590108:RNU590127 RXQ590108:RXQ590127 SHM590108:SHM590127 SRI590108:SRI590127 TBE590108:TBE590127 TLA590108:TLA590127 TUW590108:TUW590127 UES590108:UES590127 UOO590108:UOO590127 UYK590108:UYK590127 VIG590108:VIG590127 VSC590108:VSC590127 WBY590108:WBY590127 WLU590108:WLU590127 WVQ590108:WVQ590127 S655644:S655663 JE655644:JE655663 TA655644:TA655663 ACW655644:ACW655663 AMS655644:AMS655663 AWO655644:AWO655663 BGK655644:BGK655663 BQG655644:BQG655663 CAC655644:CAC655663 CJY655644:CJY655663 CTU655644:CTU655663 DDQ655644:DDQ655663 DNM655644:DNM655663 DXI655644:DXI655663 EHE655644:EHE655663 ERA655644:ERA655663 FAW655644:FAW655663 FKS655644:FKS655663 FUO655644:FUO655663 GEK655644:GEK655663 GOG655644:GOG655663 GYC655644:GYC655663 HHY655644:HHY655663 HRU655644:HRU655663 IBQ655644:IBQ655663 ILM655644:ILM655663 IVI655644:IVI655663 JFE655644:JFE655663 JPA655644:JPA655663 JYW655644:JYW655663 KIS655644:KIS655663 KSO655644:KSO655663 LCK655644:LCK655663 LMG655644:LMG655663 LWC655644:LWC655663 MFY655644:MFY655663 MPU655644:MPU655663 MZQ655644:MZQ655663 NJM655644:NJM655663 NTI655644:NTI655663 ODE655644:ODE655663 ONA655644:ONA655663 OWW655644:OWW655663 PGS655644:PGS655663 PQO655644:PQO655663 QAK655644:QAK655663 QKG655644:QKG655663 QUC655644:QUC655663 RDY655644:RDY655663 RNU655644:RNU655663 RXQ655644:RXQ655663 SHM655644:SHM655663 SRI655644:SRI655663 TBE655644:TBE655663 TLA655644:TLA655663 TUW655644:TUW655663 UES655644:UES655663 UOO655644:UOO655663 UYK655644:UYK655663 VIG655644:VIG655663 VSC655644:VSC655663 WBY655644:WBY655663 WLU655644:WLU655663 WVQ655644:WVQ655663 S721180:S721199 JE721180:JE721199 TA721180:TA721199 ACW721180:ACW721199 AMS721180:AMS721199 AWO721180:AWO721199 BGK721180:BGK721199 BQG721180:BQG721199 CAC721180:CAC721199 CJY721180:CJY721199 CTU721180:CTU721199 DDQ721180:DDQ721199 DNM721180:DNM721199 DXI721180:DXI721199 EHE721180:EHE721199 ERA721180:ERA721199 FAW721180:FAW721199 FKS721180:FKS721199 FUO721180:FUO721199 GEK721180:GEK721199 GOG721180:GOG721199 GYC721180:GYC721199 HHY721180:HHY721199 HRU721180:HRU721199 IBQ721180:IBQ721199 ILM721180:ILM721199 IVI721180:IVI721199 JFE721180:JFE721199 JPA721180:JPA721199 JYW721180:JYW721199 KIS721180:KIS721199 KSO721180:KSO721199 LCK721180:LCK721199 LMG721180:LMG721199 LWC721180:LWC721199 MFY721180:MFY721199 MPU721180:MPU721199 MZQ721180:MZQ721199 NJM721180:NJM721199 NTI721180:NTI721199 ODE721180:ODE721199 ONA721180:ONA721199 OWW721180:OWW721199 PGS721180:PGS721199 PQO721180:PQO721199 QAK721180:QAK721199 QKG721180:QKG721199 QUC721180:QUC721199 RDY721180:RDY721199 RNU721180:RNU721199 RXQ721180:RXQ721199 SHM721180:SHM721199 SRI721180:SRI721199 TBE721180:TBE721199 TLA721180:TLA721199 TUW721180:TUW721199 UES721180:UES721199 UOO721180:UOO721199 UYK721180:UYK721199 VIG721180:VIG721199 VSC721180:VSC721199 WBY721180:WBY721199 WLU721180:WLU721199 WVQ721180:WVQ721199 S786716:S786735 JE786716:JE786735 TA786716:TA786735 ACW786716:ACW786735 AMS786716:AMS786735 AWO786716:AWO786735 BGK786716:BGK786735 BQG786716:BQG786735 CAC786716:CAC786735 CJY786716:CJY786735 CTU786716:CTU786735 DDQ786716:DDQ786735 DNM786716:DNM786735 DXI786716:DXI786735 EHE786716:EHE786735 ERA786716:ERA786735 FAW786716:FAW786735 FKS786716:FKS786735 FUO786716:FUO786735 GEK786716:GEK786735 GOG786716:GOG786735 GYC786716:GYC786735 HHY786716:HHY786735 HRU786716:HRU786735 IBQ786716:IBQ786735 ILM786716:ILM786735 IVI786716:IVI786735 JFE786716:JFE786735 JPA786716:JPA786735 JYW786716:JYW786735 KIS786716:KIS786735 KSO786716:KSO786735 LCK786716:LCK786735 LMG786716:LMG786735 LWC786716:LWC786735 MFY786716:MFY786735 MPU786716:MPU786735 MZQ786716:MZQ786735 NJM786716:NJM786735 NTI786716:NTI786735 ODE786716:ODE786735 ONA786716:ONA786735 OWW786716:OWW786735 PGS786716:PGS786735 PQO786716:PQO786735 QAK786716:QAK786735 QKG786716:QKG786735 QUC786716:QUC786735 RDY786716:RDY786735 RNU786716:RNU786735 RXQ786716:RXQ786735 SHM786716:SHM786735 SRI786716:SRI786735 TBE786716:TBE786735 TLA786716:TLA786735 TUW786716:TUW786735 UES786716:UES786735 UOO786716:UOO786735 UYK786716:UYK786735 VIG786716:VIG786735 VSC786716:VSC786735 WBY786716:WBY786735 WLU786716:WLU786735 WVQ786716:WVQ786735 S852252:S852271 JE852252:JE852271 TA852252:TA852271 ACW852252:ACW852271 AMS852252:AMS852271 AWO852252:AWO852271 BGK852252:BGK852271 BQG852252:BQG852271 CAC852252:CAC852271 CJY852252:CJY852271 CTU852252:CTU852271 DDQ852252:DDQ852271 DNM852252:DNM852271 DXI852252:DXI852271 EHE852252:EHE852271 ERA852252:ERA852271 FAW852252:FAW852271 FKS852252:FKS852271 FUO852252:FUO852271 GEK852252:GEK852271 GOG852252:GOG852271 GYC852252:GYC852271 HHY852252:HHY852271 HRU852252:HRU852271 IBQ852252:IBQ852271 ILM852252:ILM852271 IVI852252:IVI852271 JFE852252:JFE852271 JPA852252:JPA852271 JYW852252:JYW852271 KIS852252:KIS852271 KSO852252:KSO852271 LCK852252:LCK852271 LMG852252:LMG852271 LWC852252:LWC852271 MFY852252:MFY852271 MPU852252:MPU852271 MZQ852252:MZQ852271 NJM852252:NJM852271 NTI852252:NTI852271 ODE852252:ODE852271 ONA852252:ONA852271 OWW852252:OWW852271 PGS852252:PGS852271 PQO852252:PQO852271 QAK852252:QAK852271 QKG852252:QKG852271 QUC852252:QUC852271 RDY852252:RDY852271 RNU852252:RNU852271 RXQ852252:RXQ852271 SHM852252:SHM852271 SRI852252:SRI852271 TBE852252:TBE852271 TLA852252:TLA852271 TUW852252:TUW852271 UES852252:UES852271 UOO852252:UOO852271 UYK852252:UYK852271 VIG852252:VIG852271 VSC852252:VSC852271 WBY852252:WBY852271 WLU852252:WLU852271 WVQ852252:WVQ852271 S917788:S917807 JE917788:JE917807 TA917788:TA917807 ACW917788:ACW917807 AMS917788:AMS917807 AWO917788:AWO917807 BGK917788:BGK917807 BQG917788:BQG917807 CAC917788:CAC917807 CJY917788:CJY917807 CTU917788:CTU917807 DDQ917788:DDQ917807 DNM917788:DNM917807 DXI917788:DXI917807 EHE917788:EHE917807 ERA917788:ERA917807 FAW917788:FAW917807 FKS917788:FKS917807 FUO917788:FUO917807 GEK917788:GEK917807 GOG917788:GOG917807 GYC917788:GYC917807 HHY917788:HHY917807 HRU917788:HRU917807 IBQ917788:IBQ917807 ILM917788:ILM917807 IVI917788:IVI917807 JFE917788:JFE917807 JPA917788:JPA917807 JYW917788:JYW917807 KIS917788:KIS917807 KSO917788:KSO917807 LCK917788:LCK917807 LMG917788:LMG917807 LWC917788:LWC917807 MFY917788:MFY917807 MPU917788:MPU917807 MZQ917788:MZQ917807 NJM917788:NJM917807 NTI917788:NTI917807 ODE917788:ODE917807 ONA917788:ONA917807 OWW917788:OWW917807 PGS917788:PGS917807 PQO917788:PQO917807 QAK917788:QAK917807 QKG917788:QKG917807 QUC917788:QUC917807 RDY917788:RDY917807 RNU917788:RNU917807 RXQ917788:RXQ917807 SHM917788:SHM917807 SRI917788:SRI917807 TBE917788:TBE917807 TLA917788:TLA917807 TUW917788:TUW917807 UES917788:UES917807 UOO917788:UOO917807 UYK917788:UYK917807 VIG917788:VIG917807 VSC917788:VSC917807 WBY917788:WBY917807 WLU917788:WLU917807 WVQ917788:WVQ917807 S983324:S983343 JE983324:JE983343 TA983324:TA983343 ACW983324:ACW983343 AMS983324:AMS983343 AWO983324:AWO983343 BGK983324:BGK983343 BQG983324:BQG983343 CAC983324:CAC983343 CJY983324:CJY983343 CTU983324:CTU983343 DDQ983324:DDQ983343 DNM983324:DNM983343 DXI983324:DXI983343 EHE983324:EHE983343 ERA983324:ERA983343 FAW983324:FAW983343 FKS983324:FKS983343 FUO983324:FUO983343 GEK983324:GEK983343 GOG983324:GOG983343 GYC983324:GYC983343 HHY983324:HHY983343 HRU983324:HRU983343 IBQ983324:IBQ983343 ILM983324:ILM983343 IVI983324:IVI983343 JFE983324:JFE983343 JPA983324:JPA983343 JYW983324:JYW983343 KIS983324:KIS983343 KSO983324:KSO983343 LCK983324:LCK983343 LMG983324:LMG983343 LWC983324:LWC983343 MFY983324:MFY983343 MPU983324:MPU983343 MZQ983324:MZQ983343 NJM983324:NJM983343 NTI983324:NTI983343 ODE983324:ODE983343 ONA983324:ONA983343 OWW983324:OWW983343 PGS983324:PGS983343 PQO983324:PQO983343 QAK983324:QAK983343 QKG983324:QKG983343 QUC983324:QUC983343 RDY983324:RDY983343 RNU983324:RNU983343 RXQ983324:RXQ983343 SHM983324:SHM983343 SRI983324:SRI983343 TBE983324:TBE983343 TLA983324:TLA983343 TUW983324:TUW983343 UES983324:UES983343 UOO983324:UOO983343 UYK983324:UYK983343 VIG983324:VIG983343 VSC983324:VSC983343 WBY983324:WBY983343 WLU983324:WLU983343 WVQ983324:WVQ983343 WVT983324:WVT983343 N65820:N65839 IZ65820:IZ65839 SV65820:SV65839 ACR65820:ACR65839 AMN65820:AMN65839 AWJ65820:AWJ65839 BGF65820:BGF65839 BQB65820:BQB65839 BZX65820:BZX65839 CJT65820:CJT65839 CTP65820:CTP65839 DDL65820:DDL65839 DNH65820:DNH65839 DXD65820:DXD65839 EGZ65820:EGZ65839 EQV65820:EQV65839 FAR65820:FAR65839 FKN65820:FKN65839 FUJ65820:FUJ65839 GEF65820:GEF65839 GOB65820:GOB65839 GXX65820:GXX65839 HHT65820:HHT65839 HRP65820:HRP65839 IBL65820:IBL65839 ILH65820:ILH65839 IVD65820:IVD65839 JEZ65820:JEZ65839 JOV65820:JOV65839 JYR65820:JYR65839 KIN65820:KIN65839 KSJ65820:KSJ65839 LCF65820:LCF65839 LMB65820:LMB65839 LVX65820:LVX65839 MFT65820:MFT65839 MPP65820:MPP65839 MZL65820:MZL65839 NJH65820:NJH65839 NTD65820:NTD65839 OCZ65820:OCZ65839 OMV65820:OMV65839 OWR65820:OWR65839 PGN65820:PGN65839 PQJ65820:PQJ65839 QAF65820:QAF65839 QKB65820:QKB65839 QTX65820:QTX65839 RDT65820:RDT65839 RNP65820:RNP65839 RXL65820:RXL65839 SHH65820:SHH65839 SRD65820:SRD65839 TAZ65820:TAZ65839 TKV65820:TKV65839 TUR65820:TUR65839 UEN65820:UEN65839 UOJ65820:UOJ65839 UYF65820:UYF65839 VIB65820:VIB65839 VRX65820:VRX65839 WBT65820:WBT65839 WLP65820:WLP65839 WVL65820:WVL65839 N131356:N131375 IZ131356:IZ131375 SV131356:SV131375 ACR131356:ACR131375 AMN131356:AMN131375 AWJ131356:AWJ131375 BGF131356:BGF131375 BQB131356:BQB131375 BZX131356:BZX131375 CJT131356:CJT131375 CTP131356:CTP131375 DDL131356:DDL131375 DNH131356:DNH131375 DXD131356:DXD131375 EGZ131356:EGZ131375 EQV131356:EQV131375 FAR131356:FAR131375 FKN131356:FKN131375 FUJ131356:FUJ131375 GEF131356:GEF131375 GOB131356:GOB131375 GXX131356:GXX131375 HHT131356:HHT131375 HRP131356:HRP131375 IBL131356:IBL131375 ILH131356:ILH131375 IVD131356:IVD131375 JEZ131356:JEZ131375 JOV131356:JOV131375 JYR131356:JYR131375 KIN131356:KIN131375 KSJ131356:KSJ131375 LCF131356:LCF131375 LMB131356:LMB131375 LVX131356:LVX131375 MFT131356:MFT131375 MPP131356:MPP131375 MZL131356:MZL131375 NJH131356:NJH131375 NTD131356:NTD131375 OCZ131356:OCZ131375 OMV131356:OMV131375 OWR131356:OWR131375 PGN131356:PGN131375 PQJ131356:PQJ131375 QAF131356:QAF131375 QKB131356:QKB131375 QTX131356:QTX131375 RDT131356:RDT131375 RNP131356:RNP131375 RXL131356:RXL131375 SHH131356:SHH131375 SRD131356:SRD131375 TAZ131356:TAZ131375 TKV131356:TKV131375 TUR131356:TUR131375 UEN131356:UEN131375 UOJ131356:UOJ131375 UYF131356:UYF131375 VIB131356:VIB131375 VRX131356:VRX131375 WBT131356:WBT131375 WLP131356:WLP131375 WVL131356:WVL131375 N196892:N196911 IZ196892:IZ196911 SV196892:SV196911 ACR196892:ACR196911 AMN196892:AMN196911 AWJ196892:AWJ196911 BGF196892:BGF196911 BQB196892:BQB196911 BZX196892:BZX196911 CJT196892:CJT196911 CTP196892:CTP196911 DDL196892:DDL196911 DNH196892:DNH196911 DXD196892:DXD196911 EGZ196892:EGZ196911 EQV196892:EQV196911 FAR196892:FAR196911 FKN196892:FKN196911 FUJ196892:FUJ196911 GEF196892:GEF196911 GOB196892:GOB196911 GXX196892:GXX196911 HHT196892:HHT196911 HRP196892:HRP196911 IBL196892:IBL196911 ILH196892:ILH196911 IVD196892:IVD196911 JEZ196892:JEZ196911 JOV196892:JOV196911 JYR196892:JYR196911 KIN196892:KIN196911 KSJ196892:KSJ196911 LCF196892:LCF196911 LMB196892:LMB196911 LVX196892:LVX196911 MFT196892:MFT196911 MPP196892:MPP196911 MZL196892:MZL196911 NJH196892:NJH196911 NTD196892:NTD196911 OCZ196892:OCZ196911 OMV196892:OMV196911 OWR196892:OWR196911 PGN196892:PGN196911 PQJ196892:PQJ196911 QAF196892:QAF196911 QKB196892:QKB196911 QTX196892:QTX196911 RDT196892:RDT196911 RNP196892:RNP196911 RXL196892:RXL196911 SHH196892:SHH196911 SRD196892:SRD196911 TAZ196892:TAZ196911 TKV196892:TKV196911 TUR196892:TUR196911 UEN196892:UEN196911 UOJ196892:UOJ196911 UYF196892:UYF196911 VIB196892:VIB196911 VRX196892:VRX196911 WBT196892:WBT196911 WLP196892:WLP196911 WVL196892:WVL196911 N262428:N262447 IZ262428:IZ262447 SV262428:SV262447 ACR262428:ACR262447 AMN262428:AMN262447 AWJ262428:AWJ262447 BGF262428:BGF262447 BQB262428:BQB262447 BZX262428:BZX262447 CJT262428:CJT262447 CTP262428:CTP262447 DDL262428:DDL262447 DNH262428:DNH262447 DXD262428:DXD262447 EGZ262428:EGZ262447 EQV262428:EQV262447 FAR262428:FAR262447 FKN262428:FKN262447 FUJ262428:FUJ262447 GEF262428:GEF262447 GOB262428:GOB262447 GXX262428:GXX262447 HHT262428:HHT262447 HRP262428:HRP262447 IBL262428:IBL262447 ILH262428:ILH262447 IVD262428:IVD262447 JEZ262428:JEZ262447 JOV262428:JOV262447 JYR262428:JYR262447 KIN262428:KIN262447 KSJ262428:KSJ262447 LCF262428:LCF262447 LMB262428:LMB262447 LVX262428:LVX262447 MFT262428:MFT262447 MPP262428:MPP262447 MZL262428:MZL262447 NJH262428:NJH262447 NTD262428:NTD262447 OCZ262428:OCZ262447 OMV262428:OMV262447 OWR262428:OWR262447 PGN262428:PGN262447 PQJ262428:PQJ262447 QAF262428:QAF262447 QKB262428:QKB262447 QTX262428:QTX262447 RDT262428:RDT262447 RNP262428:RNP262447 RXL262428:RXL262447 SHH262428:SHH262447 SRD262428:SRD262447 TAZ262428:TAZ262447 TKV262428:TKV262447 TUR262428:TUR262447 UEN262428:UEN262447 UOJ262428:UOJ262447 UYF262428:UYF262447 VIB262428:VIB262447 VRX262428:VRX262447 WBT262428:WBT262447 WLP262428:WLP262447 WVL262428:WVL262447 N327964:N327983 IZ327964:IZ327983 SV327964:SV327983 ACR327964:ACR327983 AMN327964:AMN327983 AWJ327964:AWJ327983 BGF327964:BGF327983 BQB327964:BQB327983 BZX327964:BZX327983 CJT327964:CJT327983 CTP327964:CTP327983 DDL327964:DDL327983 DNH327964:DNH327983 DXD327964:DXD327983 EGZ327964:EGZ327983 EQV327964:EQV327983 FAR327964:FAR327983 FKN327964:FKN327983 FUJ327964:FUJ327983 GEF327964:GEF327983 GOB327964:GOB327983 GXX327964:GXX327983 HHT327964:HHT327983 HRP327964:HRP327983 IBL327964:IBL327983 ILH327964:ILH327983 IVD327964:IVD327983 JEZ327964:JEZ327983 JOV327964:JOV327983 JYR327964:JYR327983 KIN327964:KIN327983 KSJ327964:KSJ327983 LCF327964:LCF327983 LMB327964:LMB327983 LVX327964:LVX327983 MFT327964:MFT327983 MPP327964:MPP327983 MZL327964:MZL327983 NJH327964:NJH327983 NTD327964:NTD327983 OCZ327964:OCZ327983 OMV327964:OMV327983 OWR327964:OWR327983 PGN327964:PGN327983 PQJ327964:PQJ327983 QAF327964:QAF327983 QKB327964:QKB327983 QTX327964:QTX327983 RDT327964:RDT327983 RNP327964:RNP327983 RXL327964:RXL327983 SHH327964:SHH327983 SRD327964:SRD327983 TAZ327964:TAZ327983 TKV327964:TKV327983 TUR327964:TUR327983 UEN327964:UEN327983 UOJ327964:UOJ327983 UYF327964:UYF327983 VIB327964:VIB327983 VRX327964:VRX327983 WBT327964:WBT327983 WLP327964:WLP327983 WVL327964:WVL327983 N393500:N393519 IZ393500:IZ393519 SV393500:SV393519 ACR393500:ACR393519 AMN393500:AMN393519 AWJ393500:AWJ393519 BGF393500:BGF393519 BQB393500:BQB393519 BZX393500:BZX393519 CJT393500:CJT393519 CTP393500:CTP393519 DDL393500:DDL393519 DNH393500:DNH393519 DXD393500:DXD393519 EGZ393500:EGZ393519 EQV393500:EQV393519 FAR393500:FAR393519 FKN393500:FKN393519 FUJ393500:FUJ393519 GEF393500:GEF393519 GOB393500:GOB393519 GXX393500:GXX393519 HHT393500:HHT393519 HRP393500:HRP393519 IBL393500:IBL393519 ILH393500:ILH393519 IVD393500:IVD393519 JEZ393500:JEZ393519 JOV393500:JOV393519 JYR393500:JYR393519 KIN393500:KIN393519 KSJ393500:KSJ393519 LCF393500:LCF393519 LMB393500:LMB393519 LVX393500:LVX393519 MFT393500:MFT393519 MPP393500:MPP393519 MZL393500:MZL393519 NJH393500:NJH393519 NTD393500:NTD393519 OCZ393500:OCZ393519 OMV393500:OMV393519 OWR393500:OWR393519 PGN393500:PGN393519 PQJ393500:PQJ393519 QAF393500:QAF393519 QKB393500:QKB393519 QTX393500:QTX393519 RDT393500:RDT393519 RNP393500:RNP393519 RXL393500:RXL393519 SHH393500:SHH393519 SRD393500:SRD393519 TAZ393500:TAZ393519 TKV393500:TKV393519 TUR393500:TUR393519 UEN393500:UEN393519 UOJ393500:UOJ393519 UYF393500:UYF393519 VIB393500:VIB393519 VRX393500:VRX393519 WBT393500:WBT393519 WLP393500:WLP393519 WVL393500:WVL393519 N459036:N459055 IZ459036:IZ459055 SV459036:SV459055 ACR459036:ACR459055 AMN459036:AMN459055 AWJ459036:AWJ459055 BGF459036:BGF459055 BQB459036:BQB459055 BZX459036:BZX459055 CJT459036:CJT459055 CTP459036:CTP459055 DDL459036:DDL459055 DNH459036:DNH459055 DXD459036:DXD459055 EGZ459036:EGZ459055 EQV459036:EQV459055 FAR459036:FAR459055 FKN459036:FKN459055 FUJ459036:FUJ459055 GEF459036:GEF459055 GOB459036:GOB459055 GXX459036:GXX459055 HHT459036:HHT459055 HRP459036:HRP459055 IBL459036:IBL459055 ILH459036:ILH459055 IVD459036:IVD459055 JEZ459036:JEZ459055 JOV459036:JOV459055 JYR459036:JYR459055 KIN459036:KIN459055 KSJ459036:KSJ459055 LCF459036:LCF459055 LMB459036:LMB459055 LVX459036:LVX459055 MFT459036:MFT459055 MPP459036:MPP459055 MZL459036:MZL459055 NJH459036:NJH459055 NTD459036:NTD459055 OCZ459036:OCZ459055 OMV459036:OMV459055 OWR459036:OWR459055 PGN459036:PGN459055 PQJ459036:PQJ459055 QAF459036:QAF459055 QKB459036:QKB459055 QTX459036:QTX459055 RDT459036:RDT459055 RNP459036:RNP459055 RXL459036:RXL459055 SHH459036:SHH459055 SRD459036:SRD459055 TAZ459036:TAZ459055 TKV459036:TKV459055 TUR459036:TUR459055 UEN459036:UEN459055 UOJ459036:UOJ459055 UYF459036:UYF459055 VIB459036:VIB459055 VRX459036:VRX459055 WBT459036:WBT459055 WLP459036:WLP459055 WVL459036:WVL459055 N524572:N524591 IZ524572:IZ524591 SV524572:SV524591 ACR524572:ACR524591 AMN524572:AMN524591 AWJ524572:AWJ524591 BGF524572:BGF524591 BQB524572:BQB524591 BZX524572:BZX524591 CJT524572:CJT524591 CTP524572:CTP524591 DDL524572:DDL524591 DNH524572:DNH524591 DXD524572:DXD524591 EGZ524572:EGZ524591 EQV524572:EQV524591 FAR524572:FAR524591 FKN524572:FKN524591 FUJ524572:FUJ524591 GEF524572:GEF524591 GOB524572:GOB524591 GXX524572:GXX524591 HHT524572:HHT524591 HRP524572:HRP524591 IBL524572:IBL524591 ILH524572:ILH524591 IVD524572:IVD524591 JEZ524572:JEZ524591 JOV524572:JOV524591 JYR524572:JYR524591 KIN524572:KIN524591 KSJ524572:KSJ524591 LCF524572:LCF524591 LMB524572:LMB524591 LVX524572:LVX524591 MFT524572:MFT524591 MPP524572:MPP524591 MZL524572:MZL524591 NJH524572:NJH524591 NTD524572:NTD524591 OCZ524572:OCZ524591 OMV524572:OMV524591 OWR524572:OWR524591 PGN524572:PGN524591 PQJ524572:PQJ524591 QAF524572:QAF524591 QKB524572:QKB524591 QTX524572:QTX524591 RDT524572:RDT524591 RNP524572:RNP524591 RXL524572:RXL524591 SHH524572:SHH524591 SRD524572:SRD524591 TAZ524572:TAZ524591 TKV524572:TKV524591 TUR524572:TUR524591 UEN524572:UEN524591 UOJ524572:UOJ524591 UYF524572:UYF524591 VIB524572:VIB524591 VRX524572:VRX524591 WBT524572:WBT524591 WLP524572:WLP524591 WVL524572:WVL524591 N590108:N590127 IZ590108:IZ590127 SV590108:SV590127 ACR590108:ACR590127 AMN590108:AMN590127 AWJ590108:AWJ590127 BGF590108:BGF590127 BQB590108:BQB590127 BZX590108:BZX590127 CJT590108:CJT590127 CTP590108:CTP590127 DDL590108:DDL590127 DNH590108:DNH590127 DXD590108:DXD590127 EGZ590108:EGZ590127 EQV590108:EQV590127 FAR590108:FAR590127 FKN590108:FKN590127 FUJ590108:FUJ590127 GEF590108:GEF590127 GOB590108:GOB590127 GXX590108:GXX590127 HHT590108:HHT590127 HRP590108:HRP590127 IBL590108:IBL590127 ILH590108:ILH590127 IVD590108:IVD590127 JEZ590108:JEZ590127 JOV590108:JOV590127 JYR590108:JYR590127 KIN590108:KIN590127 KSJ590108:KSJ590127 LCF590108:LCF590127 LMB590108:LMB590127 LVX590108:LVX590127 MFT590108:MFT590127 MPP590108:MPP590127 MZL590108:MZL590127 NJH590108:NJH590127 NTD590108:NTD590127 OCZ590108:OCZ590127 OMV590108:OMV590127 OWR590108:OWR590127 PGN590108:PGN590127 PQJ590108:PQJ590127 QAF590108:QAF590127 QKB590108:QKB590127 QTX590108:QTX590127 RDT590108:RDT590127 RNP590108:RNP590127 RXL590108:RXL590127 SHH590108:SHH590127 SRD590108:SRD590127 TAZ590108:TAZ590127 TKV590108:TKV590127 TUR590108:TUR590127 UEN590108:UEN590127 UOJ590108:UOJ590127 UYF590108:UYF590127 VIB590108:VIB590127 VRX590108:VRX590127 WBT590108:WBT590127 WLP590108:WLP590127 WVL590108:WVL590127 N655644:N655663 IZ655644:IZ655663 SV655644:SV655663 ACR655644:ACR655663 AMN655644:AMN655663 AWJ655644:AWJ655663 BGF655644:BGF655663 BQB655644:BQB655663 BZX655644:BZX655663 CJT655644:CJT655663 CTP655644:CTP655663 DDL655644:DDL655663 DNH655644:DNH655663 DXD655644:DXD655663 EGZ655644:EGZ655663 EQV655644:EQV655663 FAR655644:FAR655663 FKN655644:FKN655663 FUJ655644:FUJ655663 GEF655644:GEF655663 GOB655644:GOB655663 GXX655644:GXX655663 HHT655644:HHT655663 HRP655644:HRP655663 IBL655644:IBL655663 ILH655644:ILH655663 IVD655644:IVD655663 JEZ655644:JEZ655663 JOV655644:JOV655663 JYR655644:JYR655663 KIN655644:KIN655663 KSJ655644:KSJ655663 LCF655644:LCF655663 LMB655644:LMB655663 LVX655644:LVX655663 MFT655644:MFT655663 MPP655644:MPP655663 MZL655644:MZL655663 NJH655644:NJH655663 NTD655644:NTD655663 OCZ655644:OCZ655663 OMV655644:OMV655663 OWR655644:OWR655663 PGN655644:PGN655663 PQJ655644:PQJ655663 QAF655644:QAF655663 QKB655644:QKB655663 QTX655644:QTX655663 RDT655644:RDT655663 RNP655644:RNP655663 RXL655644:RXL655663 SHH655644:SHH655663 SRD655644:SRD655663 TAZ655644:TAZ655663 TKV655644:TKV655663 TUR655644:TUR655663 UEN655644:UEN655663 UOJ655644:UOJ655663 UYF655644:UYF655663 VIB655644:VIB655663 VRX655644:VRX655663 WBT655644:WBT655663 WLP655644:WLP655663 WVL655644:WVL655663 N721180:N721199 IZ721180:IZ721199 SV721180:SV721199 ACR721180:ACR721199 AMN721180:AMN721199 AWJ721180:AWJ721199 BGF721180:BGF721199 BQB721180:BQB721199 BZX721180:BZX721199 CJT721180:CJT721199 CTP721180:CTP721199 DDL721180:DDL721199 DNH721180:DNH721199 DXD721180:DXD721199 EGZ721180:EGZ721199 EQV721180:EQV721199 FAR721180:FAR721199 FKN721180:FKN721199 FUJ721180:FUJ721199 GEF721180:GEF721199 GOB721180:GOB721199 GXX721180:GXX721199 HHT721180:HHT721199 HRP721180:HRP721199 IBL721180:IBL721199 ILH721180:ILH721199 IVD721180:IVD721199 JEZ721180:JEZ721199 JOV721180:JOV721199 JYR721180:JYR721199 KIN721180:KIN721199 KSJ721180:KSJ721199 LCF721180:LCF721199 LMB721180:LMB721199 LVX721180:LVX721199 MFT721180:MFT721199 MPP721180:MPP721199 MZL721180:MZL721199 NJH721180:NJH721199 NTD721180:NTD721199 OCZ721180:OCZ721199 OMV721180:OMV721199 OWR721180:OWR721199 PGN721180:PGN721199 PQJ721180:PQJ721199 QAF721180:QAF721199 QKB721180:QKB721199 QTX721180:QTX721199 RDT721180:RDT721199 RNP721180:RNP721199 RXL721180:RXL721199 SHH721180:SHH721199 SRD721180:SRD721199 TAZ721180:TAZ721199 TKV721180:TKV721199 TUR721180:TUR721199 UEN721180:UEN721199 UOJ721180:UOJ721199 UYF721180:UYF721199 VIB721180:VIB721199 VRX721180:VRX721199 WBT721180:WBT721199 WLP721180:WLP721199 WVL721180:WVL721199 N786716:N786735 IZ786716:IZ786735 SV786716:SV786735 ACR786716:ACR786735 AMN786716:AMN786735 AWJ786716:AWJ786735 BGF786716:BGF786735 BQB786716:BQB786735 BZX786716:BZX786735 CJT786716:CJT786735 CTP786716:CTP786735 DDL786716:DDL786735 DNH786716:DNH786735 DXD786716:DXD786735 EGZ786716:EGZ786735 EQV786716:EQV786735 FAR786716:FAR786735 FKN786716:FKN786735 FUJ786716:FUJ786735 GEF786716:GEF786735 GOB786716:GOB786735 GXX786716:GXX786735 HHT786716:HHT786735 HRP786716:HRP786735 IBL786716:IBL786735 ILH786716:ILH786735 IVD786716:IVD786735 JEZ786716:JEZ786735 JOV786716:JOV786735 JYR786716:JYR786735 KIN786716:KIN786735 KSJ786716:KSJ786735 LCF786716:LCF786735 LMB786716:LMB786735 LVX786716:LVX786735 MFT786716:MFT786735 MPP786716:MPP786735 MZL786716:MZL786735 NJH786716:NJH786735 NTD786716:NTD786735 OCZ786716:OCZ786735 OMV786716:OMV786735 OWR786716:OWR786735 PGN786716:PGN786735 PQJ786716:PQJ786735 QAF786716:QAF786735 QKB786716:QKB786735 QTX786716:QTX786735 RDT786716:RDT786735 RNP786716:RNP786735 RXL786716:RXL786735 SHH786716:SHH786735 SRD786716:SRD786735 TAZ786716:TAZ786735 TKV786716:TKV786735 TUR786716:TUR786735 UEN786716:UEN786735 UOJ786716:UOJ786735 UYF786716:UYF786735 VIB786716:VIB786735 VRX786716:VRX786735 WBT786716:WBT786735 WLP786716:WLP786735 WVL786716:WVL786735 N852252:N852271 IZ852252:IZ852271 SV852252:SV852271 ACR852252:ACR852271 AMN852252:AMN852271 AWJ852252:AWJ852271 BGF852252:BGF852271 BQB852252:BQB852271 BZX852252:BZX852271 CJT852252:CJT852271 CTP852252:CTP852271 DDL852252:DDL852271 DNH852252:DNH852271 DXD852252:DXD852271 EGZ852252:EGZ852271 EQV852252:EQV852271 FAR852252:FAR852271 FKN852252:FKN852271 FUJ852252:FUJ852271 GEF852252:GEF852271 GOB852252:GOB852271 GXX852252:GXX852271 HHT852252:HHT852271 HRP852252:HRP852271 IBL852252:IBL852271 ILH852252:ILH852271 IVD852252:IVD852271 JEZ852252:JEZ852271 JOV852252:JOV852271 JYR852252:JYR852271 KIN852252:KIN852271 KSJ852252:KSJ852271 LCF852252:LCF852271 LMB852252:LMB852271 LVX852252:LVX852271 MFT852252:MFT852271 MPP852252:MPP852271 MZL852252:MZL852271 NJH852252:NJH852271 NTD852252:NTD852271 OCZ852252:OCZ852271 OMV852252:OMV852271 OWR852252:OWR852271 PGN852252:PGN852271 PQJ852252:PQJ852271 QAF852252:QAF852271 QKB852252:QKB852271 QTX852252:QTX852271 RDT852252:RDT852271 RNP852252:RNP852271 RXL852252:RXL852271 SHH852252:SHH852271 SRD852252:SRD852271 TAZ852252:TAZ852271 TKV852252:TKV852271 TUR852252:TUR852271 UEN852252:UEN852271 UOJ852252:UOJ852271 UYF852252:UYF852271 VIB852252:VIB852271 VRX852252:VRX852271 WBT852252:WBT852271 WLP852252:WLP852271 WVL852252:WVL852271 N917788:N917807 IZ917788:IZ917807 SV917788:SV917807 ACR917788:ACR917807 AMN917788:AMN917807 AWJ917788:AWJ917807 BGF917788:BGF917807 BQB917788:BQB917807 BZX917788:BZX917807 CJT917788:CJT917807 CTP917788:CTP917807 DDL917788:DDL917807 DNH917788:DNH917807 DXD917788:DXD917807 EGZ917788:EGZ917807 EQV917788:EQV917807 FAR917788:FAR917807 FKN917788:FKN917807 FUJ917788:FUJ917807 GEF917788:GEF917807 GOB917788:GOB917807 GXX917788:GXX917807 HHT917788:HHT917807 HRP917788:HRP917807 IBL917788:IBL917807 ILH917788:ILH917807 IVD917788:IVD917807 JEZ917788:JEZ917807 JOV917788:JOV917807 JYR917788:JYR917807 KIN917788:KIN917807 KSJ917788:KSJ917807 LCF917788:LCF917807 LMB917788:LMB917807 LVX917788:LVX917807 MFT917788:MFT917807 MPP917788:MPP917807 MZL917788:MZL917807 NJH917788:NJH917807 NTD917788:NTD917807 OCZ917788:OCZ917807 OMV917788:OMV917807 OWR917788:OWR917807 PGN917788:PGN917807 PQJ917788:PQJ917807 QAF917788:QAF917807 QKB917788:QKB917807 QTX917788:QTX917807 RDT917788:RDT917807 RNP917788:RNP917807 RXL917788:RXL917807 SHH917788:SHH917807 SRD917788:SRD917807 TAZ917788:TAZ917807 TKV917788:TKV917807 TUR917788:TUR917807 UEN917788:UEN917807 UOJ917788:UOJ917807 UYF917788:UYF917807 VIB917788:VIB917807 VRX917788:VRX917807 WBT917788:WBT917807 WLP917788:WLP917807 WVL917788:WVL917807 N983324:N983343 IZ983324:IZ983343 SV983324:SV983343 ACR983324:ACR983343 AMN983324:AMN983343 AWJ983324:AWJ983343 BGF983324:BGF983343 BQB983324:BQB983343 BZX983324:BZX983343 CJT983324:CJT983343 CTP983324:CTP983343 DDL983324:DDL983343 DNH983324:DNH983343 DXD983324:DXD983343 EGZ983324:EGZ983343 EQV983324:EQV983343 FAR983324:FAR983343 FKN983324:FKN983343 FUJ983324:FUJ983343 GEF983324:GEF983343 GOB983324:GOB983343 GXX983324:GXX983343 HHT983324:HHT983343 HRP983324:HRP983343 IBL983324:IBL983343 ILH983324:ILH983343 IVD983324:IVD983343 JEZ983324:JEZ983343 JOV983324:JOV983343 JYR983324:JYR983343 KIN983324:KIN983343 KSJ983324:KSJ983343 LCF983324:LCF983343 LMB983324:LMB983343 LVX983324:LVX983343 MFT983324:MFT983343 MPP983324:MPP983343 MZL983324:MZL983343 NJH983324:NJH983343 NTD983324:NTD983343 OCZ983324:OCZ983343 OMV983324:OMV983343 OWR983324:OWR983343 PGN983324:PGN983343 PQJ983324:PQJ983343 QAF983324:QAF983343 QKB983324:QKB983343 QTX983324:QTX983343 RDT983324:RDT983343 RNP983324:RNP983343 RXL983324:RXL983343 SHH983324:SHH983343 SRD983324:SRD983343 TAZ983324:TAZ983343 TKV983324:TKV983343 TUR983324:TUR983343 UEN983324:UEN983343 UOJ983324:UOJ983343 UYF983324:UYF983343 VIB983324:VIB983343 VRX983324:VRX983343 WBT983324:WBT983343 WLP983324:WLP983343 WVL983324:WVL983343 JH65820:JH65839 TD65820:TD65839 ACZ65820:ACZ65839 AMV65820:AMV65839 AWR65820:AWR65839 BGN65820:BGN65839 BQJ65820:BQJ65839 CAF65820:CAF65839 CKB65820:CKB65839 CTX65820:CTX65839 DDT65820:DDT65839 DNP65820:DNP65839 DXL65820:DXL65839 EHH65820:EHH65839 ERD65820:ERD65839 FAZ65820:FAZ65839 FKV65820:FKV65839 FUR65820:FUR65839 GEN65820:GEN65839 GOJ65820:GOJ65839 GYF65820:GYF65839 HIB65820:HIB65839 HRX65820:HRX65839 IBT65820:IBT65839 ILP65820:ILP65839 IVL65820:IVL65839 JFH65820:JFH65839 JPD65820:JPD65839 JYZ65820:JYZ65839 KIV65820:KIV65839 KSR65820:KSR65839 LCN65820:LCN65839 LMJ65820:LMJ65839 LWF65820:LWF65839 MGB65820:MGB65839 MPX65820:MPX65839 MZT65820:MZT65839 NJP65820:NJP65839 NTL65820:NTL65839 ODH65820:ODH65839 OND65820:OND65839 OWZ65820:OWZ65839 PGV65820:PGV65839 PQR65820:PQR65839 QAN65820:QAN65839 QKJ65820:QKJ65839 QUF65820:QUF65839 REB65820:REB65839 RNX65820:RNX65839 RXT65820:RXT65839 SHP65820:SHP65839 SRL65820:SRL65839 TBH65820:TBH65839 TLD65820:TLD65839 TUZ65820:TUZ65839 UEV65820:UEV65839 UOR65820:UOR65839 UYN65820:UYN65839 VIJ65820:VIJ65839 VSF65820:VSF65839 WCB65820:WCB65839 WLX65820:WLX65839 WVT65820:WVT65839 JH131356:JH131375 TD131356:TD131375 ACZ131356:ACZ131375 AMV131356:AMV131375 AWR131356:AWR131375 BGN131356:BGN131375 BQJ131356:BQJ131375 CAF131356:CAF131375 CKB131356:CKB131375 CTX131356:CTX131375 DDT131356:DDT131375 DNP131356:DNP131375 DXL131356:DXL131375 EHH131356:EHH131375 ERD131356:ERD131375 FAZ131356:FAZ131375 FKV131356:FKV131375 FUR131356:FUR131375 GEN131356:GEN131375 GOJ131356:GOJ131375 GYF131356:GYF131375 HIB131356:HIB131375 HRX131356:HRX131375 IBT131356:IBT131375 ILP131356:ILP131375 IVL131356:IVL131375 JFH131356:JFH131375 JPD131356:JPD131375 JYZ131356:JYZ131375 KIV131356:KIV131375 KSR131356:KSR131375 LCN131356:LCN131375 LMJ131356:LMJ131375 LWF131356:LWF131375 MGB131356:MGB131375 MPX131356:MPX131375 MZT131356:MZT131375 NJP131356:NJP131375 NTL131356:NTL131375 ODH131356:ODH131375 OND131356:OND131375 OWZ131356:OWZ131375 PGV131356:PGV131375 PQR131356:PQR131375 QAN131356:QAN131375 QKJ131356:QKJ131375 QUF131356:QUF131375 REB131356:REB131375 RNX131356:RNX131375 RXT131356:RXT131375 SHP131356:SHP131375 SRL131356:SRL131375 TBH131356:TBH131375 TLD131356:TLD131375 TUZ131356:TUZ131375 UEV131356:UEV131375 UOR131356:UOR131375 UYN131356:UYN131375 VIJ131356:VIJ131375 VSF131356:VSF131375 WCB131356:WCB131375 WLX131356:WLX131375 WVT131356:WVT131375 JH196892:JH196911 TD196892:TD196911 ACZ196892:ACZ196911 AMV196892:AMV196911 AWR196892:AWR196911 BGN196892:BGN196911 BQJ196892:BQJ196911 CAF196892:CAF196911 CKB196892:CKB196911 CTX196892:CTX196911 DDT196892:DDT196911 DNP196892:DNP196911 DXL196892:DXL196911 EHH196892:EHH196911 ERD196892:ERD196911 FAZ196892:FAZ196911 FKV196892:FKV196911 FUR196892:FUR196911 GEN196892:GEN196911 GOJ196892:GOJ196911 GYF196892:GYF196911 HIB196892:HIB196911 HRX196892:HRX196911 IBT196892:IBT196911 ILP196892:ILP196911 IVL196892:IVL196911 JFH196892:JFH196911 JPD196892:JPD196911 JYZ196892:JYZ196911 KIV196892:KIV196911 KSR196892:KSR196911 LCN196892:LCN196911 LMJ196892:LMJ196911 LWF196892:LWF196911 MGB196892:MGB196911 MPX196892:MPX196911 MZT196892:MZT196911 NJP196892:NJP196911 NTL196892:NTL196911 ODH196892:ODH196911 OND196892:OND196911 OWZ196892:OWZ196911 PGV196892:PGV196911 PQR196892:PQR196911 QAN196892:QAN196911 QKJ196892:QKJ196911 QUF196892:QUF196911 REB196892:REB196911 RNX196892:RNX196911 RXT196892:RXT196911 SHP196892:SHP196911 SRL196892:SRL196911 TBH196892:TBH196911 TLD196892:TLD196911 TUZ196892:TUZ196911 UEV196892:UEV196911 UOR196892:UOR196911 UYN196892:UYN196911 VIJ196892:VIJ196911 VSF196892:VSF196911 WCB196892:WCB196911 WLX196892:WLX196911 WVT196892:WVT196911 JH262428:JH262447 TD262428:TD262447 ACZ262428:ACZ262447 AMV262428:AMV262447 AWR262428:AWR262447 BGN262428:BGN262447 BQJ262428:BQJ262447 CAF262428:CAF262447 CKB262428:CKB262447 CTX262428:CTX262447 DDT262428:DDT262447 DNP262428:DNP262447 DXL262428:DXL262447 EHH262428:EHH262447 ERD262428:ERD262447 FAZ262428:FAZ262447 FKV262428:FKV262447 FUR262428:FUR262447 GEN262428:GEN262447 GOJ262428:GOJ262447 GYF262428:GYF262447 HIB262428:HIB262447 HRX262428:HRX262447 IBT262428:IBT262447 ILP262428:ILP262447 IVL262428:IVL262447 JFH262428:JFH262447 JPD262428:JPD262447 JYZ262428:JYZ262447 KIV262428:KIV262447 KSR262428:KSR262447 LCN262428:LCN262447 LMJ262428:LMJ262447 LWF262428:LWF262447 MGB262428:MGB262447 MPX262428:MPX262447 MZT262428:MZT262447 NJP262428:NJP262447 NTL262428:NTL262447 ODH262428:ODH262447 OND262428:OND262447 OWZ262428:OWZ262447 PGV262428:PGV262447 PQR262428:PQR262447 QAN262428:QAN262447 QKJ262428:QKJ262447 QUF262428:QUF262447 REB262428:REB262447 RNX262428:RNX262447 RXT262428:RXT262447 SHP262428:SHP262447 SRL262428:SRL262447 TBH262428:TBH262447 TLD262428:TLD262447 TUZ262428:TUZ262447 UEV262428:UEV262447 UOR262428:UOR262447 UYN262428:UYN262447 VIJ262428:VIJ262447 VSF262428:VSF262447 WCB262428:WCB262447 WLX262428:WLX262447 WVT262428:WVT262447 JH327964:JH327983 TD327964:TD327983 ACZ327964:ACZ327983 AMV327964:AMV327983 AWR327964:AWR327983 BGN327964:BGN327983 BQJ327964:BQJ327983 CAF327964:CAF327983 CKB327964:CKB327983 CTX327964:CTX327983 DDT327964:DDT327983 DNP327964:DNP327983 DXL327964:DXL327983 EHH327964:EHH327983 ERD327964:ERD327983 FAZ327964:FAZ327983 FKV327964:FKV327983 FUR327964:FUR327983 GEN327964:GEN327983 GOJ327964:GOJ327983 GYF327964:GYF327983 HIB327964:HIB327983 HRX327964:HRX327983 IBT327964:IBT327983 ILP327964:ILP327983 IVL327964:IVL327983 JFH327964:JFH327983 JPD327964:JPD327983 JYZ327964:JYZ327983 KIV327964:KIV327983 KSR327964:KSR327983 LCN327964:LCN327983 LMJ327964:LMJ327983 LWF327964:LWF327983 MGB327964:MGB327983 MPX327964:MPX327983 MZT327964:MZT327983 NJP327964:NJP327983 NTL327964:NTL327983 ODH327964:ODH327983 OND327964:OND327983 OWZ327964:OWZ327983 PGV327964:PGV327983 PQR327964:PQR327983 QAN327964:QAN327983 QKJ327964:QKJ327983 QUF327964:QUF327983 REB327964:REB327983 RNX327964:RNX327983 RXT327964:RXT327983 SHP327964:SHP327983 SRL327964:SRL327983 TBH327964:TBH327983 TLD327964:TLD327983 TUZ327964:TUZ327983 UEV327964:UEV327983 UOR327964:UOR327983 UYN327964:UYN327983 VIJ327964:VIJ327983 VSF327964:VSF327983 WCB327964:WCB327983 WLX327964:WLX327983 WVT327964:WVT327983 JH393500:JH393519 TD393500:TD393519 ACZ393500:ACZ393519 AMV393500:AMV393519 AWR393500:AWR393519 BGN393500:BGN393519 BQJ393500:BQJ393519 CAF393500:CAF393519 CKB393500:CKB393519 CTX393500:CTX393519 DDT393500:DDT393519 DNP393500:DNP393519 DXL393500:DXL393519 EHH393500:EHH393519 ERD393500:ERD393519 FAZ393500:FAZ393519 FKV393500:FKV393519 FUR393500:FUR393519 GEN393500:GEN393519 GOJ393500:GOJ393519 GYF393500:GYF393519 HIB393500:HIB393519 HRX393500:HRX393519 IBT393500:IBT393519 ILP393500:ILP393519 IVL393500:IVL393519 JFH393500:JFH393519 JPD393500:JPD393519 JYZ393500:JYZ393519 KIV393500:KIV393519 KSR393500:KSR393519 LCN393500:LCN393519 LMJ393500:LMJ393519 LWF393500:LWF393519 MGB393500:MGB393519 MPX393500:MPX393519 MZT393500:MZT393519 NJP393500:NJP393519 NTL393500:NTL393519 ODH393500:ODH393519 OND393500:OND393519 OWZ393500:OWZ393519 PGV393500:PGV393519 PQR393500:PQR393519 QAN393500:QAN393519 QKJ393500:QKJ393519 QUF393500:QUF393519 REB393500:REB393519 RNX393500:RNX393519 RXT393500:RXT393519 SHP393500:SHP393519 SRL393500:SRL393519 TBH393500:TBH393519 TLD393500:TLD393519 TUZ393500:TUZ393519 UEV393500:UEV393519 UOR393500:UOR393519 UYN393500:UYN393519 VIJ393500:VIJ393519 VSF393500:VSF393519 WCB393500:WCB393519 WLX393500:WLX393519 WVT393500:WVT393519 JH459036:JH459055 TD459036:TD459055 ACZ459036:ACZ459055 AMV459036:AMV459055 AWR459036:AWR459055 BGN459036:BGN459055 BQJ459036:BQJ459055 CAF459036:CAF459055 CKB459036:CKB459055 CTX459036:CTX459055 DDT459036:DDT459055 DNP459036:DNP459055 DXL459036:DXL459055 EHH459036:EHH459055 ERD459036:ERD459055 FAZ459036:FAZ459055 FKV459036:FKV459055 FUR459036:FUR459055 GEN459036:GEN459055 GOJ459036:GOJ459055 GYF459036:GYF459055 HIB459036:HIB459055 HRX459036:HRX459055 IBT459036:IBT459055 ILP459036:ILP459055 IVL459036:IVL459055 JFH459036:JFH459055 JPD459036:JPD459055 JYZ459036:JYZ459055 KIV459036:KIV459055 KSR459036:KSR459055 LCN459036:LCN459055 LMJ459036:LMJ459055 LWF459036:LWF459055 MGB459036:MGB459055 MPX459036:MPX459055 MZT459036:MZT459055 NJP459036:NJP459055 NTL459036:NTL459055 ODH459036:ODH459055 OND459036:OND459055 OWZ459036:OWZ459055 PGV459036:PGV459055 PQR459036:PQR459055 QAN459036:QAN459055 QKJ459036:QKJ459055 QUF459036:QUF459055 REB459036:REB459055 RNX459036:RNX459055 RXT459036:RXT459055 SHP459036:SHP459055 SRL459036:SRL459055 TBH459036:TBH459055 TLD459036:TLD459055 TUZ459036:TUZ459055 UEV459036:UEV459055 UOR459036:UOR459055 UYN459036:UYN459055 VIJ459036:VIJ459055 VSF459036:VSF459055 WCB459036:WCB459055 WLX459036:WLX459055 WVT459036:WVT459055 JH524572:JH524591 TD524572:TD524591 ACZ524572:ACZ524591 AMV524572:AMV524591 AWR524572:AWR524591 BGN524572:BGN524591 BQJ524572:BQJ524591 CAF524572:CAF524591 CKB524572:CKB524591 CTX524572:CTX524591 DDT524572:DDT524591 DNP524572:DNP524591 DXL524572:DXL524591 EHH524572:EHH524591 ERD524572:ERD524591 FAZ524572:FAZ524591 FKV524572:FKV524591 FUR524572:FUR524591 GEN524572:GEN524591 GOJ524572:GOJ524591 GYF524572:GYF524591 HIB524572:HIB524591 HRX524572:HRX524591 IBT524572:IBT524591 ILP524572:ILP524591 IVL524572:IVL524591 JFH524572:JFH524591 JPD524572:JPD524591 JYZ524572:JYZ524591 KIV524572:KIV524591 KSR524572:KSR524591 LCN524572:LCN524591 LMJ524572:LMJ524591 LWF524572:LWF524591 MGB524572:MGB524591 MPX524572:MPX524591 MZT524572:MZT524591 NJP524572:NJP524591 NTL524572:NTL524591 ODH524572:ODH524591 OND524572:OND524591 OWZ524572:OWZ524591 PGV524572:PGV524591 PQR524572:PQR524591 QAN524572:QAN524591 QKJ524572:QKJ524591 QUF524572:QUF524591 REB524572:REB524591 RNX524572:RNX524591 RXT524572:RXT524591 SHP524572:SHP524591 SRL524572:SRL524591 TBH524572:TBH524591 TLD524572:TLD524591 TUZ524572:TUZ524591 UEV524572:UEV524591 UOR524572:UOR524591 UYN524572:UYN524591 VIJ524572:VIJ524591 VSF524572:VSF524591 WCB524572:WCB524591 WLX524572:WLX524591 WVT524572:WVT524591 JH590108:JH590127 TD590108:TD590127 ACZ590108:ACZ590127 AMV590108:AMV590127 AWR590108:AWR590127 BGN590108:BGN590127 BQJ590108:BQJ590127 CAF590108:CAF590127 CKB590108:CKB590127 CTX590108:CTX590127 DDT590108:DDT590127 DNP590108:DNP590127 DXL590108:DXL590127 EHH590108:EHH590127 ERD590108:ERD590127 FAZ590108:FAZ590127 FKV590108:FKV590127 FUR590108:FUR590127 GEN590108:GEN590127 GOJ590108:GOJ590127 GYF590108:GYF590127 HIB590108:HIB590127 HRX590108:HRX590127 IBT590108:IBT590127 ILP590108:ILP590127 IVL590108:IVL590127 JFH590108:JFH590127 JPD590108:JPD590127 JYZ590108:JYZ590127 KIV590108:KIV590127 KSR590108:KSR590127 LCN590108:LCN590127 LMJ590108:LMJ590127 LWF590108:LWF590127 MGB590108:MGB590127 MPX590108:MPX590127 MZT590108:MZT590127 NJP590108:NJP590127 NTL590108:NTL590127 ODH590108:ODH590127 OND590108:OND590127 OWZ590108:OWZ590127 PGV590108:PGV590127 PQR590108:PQR590127 QAN590108:QAN590127 QKJ590108:QKJ590127 QUF590108:QUF590127 REB590108:REB590127 RNX590108:RNX590127 RXT590108:RXT590127 SHP590108:SHP590127 SRL590108:SRL590127 TBH590108:TBH590127 TLD590108:TLD590127 TUZ590108:TUZ590127 UEV590108:UEV590127 UOR590108:UOR590127 UYN590108:UYN590127 VIJ590108:VIJ590127 VSF590108:VSF590127 WCB590108:WCB590127 WLX590108:WLX590127 WVT590108:WVT590127 JH655644:JH655663 TD655644:TD655663 ACZ655644:ACZ655663 AMV655644:AMV655663 AWR655644:AWR655663 BGN655644:BGN655663 BQJ655644:BQJ655663 CAF655644:CAF655663 CKB655644:CKB655663 CTX655644:CTX655663 DDT655644:DDT655663 DNP655644:DNP655663 DXL655644:DXL655663 EHH655644:EHH655663 ERD655644:ERD655663 FAZ655644:FAZ655663 FKV655644:FKV655663 FUR655644:FUR655663 GEN655644:GEN655663 GOJ655644:GOJ655663 GYF655644:GYF655663 HIB655644:HIB655663 HRX655644:HRX655663 IBT655644:IBT655663 ILP655644:ILP655663 IVL655644:IVL655663 JFH655644:JFH655663 JPD655644:JPD655663 JYZ655644:JYZ655663 KIV655644:KIV655663 KSR655644:KSR655663 LCN655644:LCN655663 LMJ655644:LMJ655663 LWF655644:LWF655663 MGB655644:MGB655663 MPX655644:MPX655663 MZT655644:MZT655663 NJP655644:NJP655663 NTL655644:NTL655663 ODH655644:ODH655663 OND655644:OND655663 OWZ655644:OWZ655663 PGV655644:PGV655663 PQR655644:PQR655663 QAN655644:QAN655663 QKJ655644:QKJ655663 QUF655644:QUF655663 REB655644:REB655663 RNX655644:RNX655663 RXT655644:RXT655663 SHP655644:SHP655663 SRL655644:SRL655663 TBH655644:TBH655663 TLD655644:TLD655663 TUZ655644:TUZ655663 UEV655644:UEV655663 UOR655644:UOR655663 UYN655644:UYN655663 VIJ655644:VIJ655663 VSF655644:VSF655663 WCB655644:WCB655663 WLX655644:WLX655663 WVT655644:WVT655663 JH721180:JH721199 TD721180:TD721199 ACZ721180:ACZ721199 AMV721180:AMV721199 AWR721180:AWR721199 BGN721180:BGN721199 BQJ721180:BQJ721199 CAF721180:CAF721199 CKB721180:CKB721199 CTX721180:CTX721199 DDT721180:DDT721199 DNP721180:DNP721199 DXL721180:DXL721199 EHH721180:EHH721199 ERD721180:ERD721199 FAZ721180:FAZ721199 FKV721180:FKV721199 FUR721180:FUR721199 GEN721180:GEN721199 GOJ721180:GOJ721199 GYF721180:GYF721199 HIB721180:HIB721199 HRX721180:HRX721199 IBT721180:IBT721199 ILP721180:ILP721199 IVL721180:IVL721199 JFH721180:JFH721199 JPD721180:JPD721199 JYZ721180:JYZ721199 KIV721180:KIV721199 KSR721180:KSR721199 LCN721180:LCN721199 LMJ721180:LMJ721199 LWF721180:LWF721199 MGB721180:MGB721199 MPX721180:MPX721199 MZT721180:MZT721199 NJP721180:NJP721199 NTL721180:NTL721199 ODH721180:ODH721199 OND721180:OND721199 OWZ721180:OWZ721199 PGV721180:PGV721199 PQR721180:PQR721199 QAN721180:QAN721199 QKJ721180:QKJ721199 QUF721180:QUF721199 REB721180:REB721199 RNX721180:RNX721199 RXT721180:RXT721199 SHP721180:SHP721199 SRL721180:SRL721199 TBH721180:TBH721199 TLD721180:TLD721199 TUZ721180:TUZ721199 UEV721180:UEV721199 UOR721180:UOR721199 UYN721180:UYN721199 VIJ721180:VIJ721199 VSF721180:VSF721199 WCB721180:WCB721199 WLX721180:WLX721199 WVT721180:WVT721199 JH786716:JH786735 TD786716:TD786735 ACZ786716:ACZ786735 AMV786716:AMV786735 AWR786716:AWR786735 BGN786716:BGN786735 BQJ786716:BQJ786735 CAF786716:CAF786735 CKB786716:CKB786735 CTX786716:CTX786735 DDT786716:DDT786735 DNP786716:DNP786735 DXL786716:DXL786735 EHH786716:EHH786735 ERD786716:ERD786735 FAZ786716:FAZ786735 FKV786716:FKV786735 FUR786716:FUR786735 GEN786716:GEN786735 GOJ786716:GOJ786735 GYF786716:GYF786735 HIB786716:HIB786735 HRX786716:HRX786735 IBT786716:IBT786735 ILP786716:ILP786735 IVL786716:IVL786735 JFH786716:JFH786735 JPD786716:JPD786735 JYZ786716:JYZ786735 KIV786716:KIV786735 KSR786716:KSR786735 LCN786716:LCN786735 LMJ786716:LMJ786735 LWF786716:LWF786735 MGB786716:MGB786735 MPX786716:MPX786735 MZT786716:MZT786735 NJP786716:NJP786735 NTL786716:NTL786735 ODH786716:ODH786735 OND786716:OND786735 OWZ786716:OWZ786735 PGV786716:PGV786735 PQR786716:PQR786735 QAN786716:QAN786735 QKJ786716:QKJ786735 QUF786716:QUF786735 REB786716:REB786735 RNX786716:RNX786735 RXT786716:RXT786735 SHP786716:SHP786735 SRL786716:SRL786735 TBH786716:TBH786735 TLD786716:TLD786735 TUZ786716:TUZ786735 UEV786716:UEV786735 UOR786716:UOR786735 UYN786716:UYN786735 VIJ786716:VIJ786735 VSF786716:VSF786735 WCB786716:WCB786735 WLX786716:WLX786735 WVT786716:WVT786735 JH852252:JH852271 TD852252:TD852271 ACZ852252:ACZ852271 AMV852252:AMV852271 AWR852252:AWR852271 BGN852252:BGN852271 BQJ852252:BQJ852271 CAF852252:CAF852271 CKB852252:CKB852271 CTX852252:CTX852271 DDT852252:DDT852271 DNP852252:DNP852271 DXL852252:DXL852271 EHH852252:EHH852271 ERD852252:ERD852271 FAZ852252:FAZ852271 FKV852252:FKV852271 FUR852252:FUR852271 GEN852252:GEN852271 GOJ852252:GOJ852271 GYF852252:GYF852271 HIB852252:HIB852271 HRX852252:HRX852271 IBT852252:IBT852271 ILP852252:ILP852271 IVL852252:IVL852271 JFH852252:JFH852271 JPD852252:JPD852271 JYZ852252:JYZ852271 KIV852252:KIV852271 KSR852252:KSR852271 LCN852252:LCN852271 LMJ852252:LMJ852271 LWF852252:LWF852271 MGB852252:MGB852271 MPX852252:MPX852271 MZT852252:MZT852271 NJP852252:NJP852271 NTL852252:NTL852271 ODH852252:ODH852271 OND852252:OND852271 OWZ852252:OWZ852271 PGV852252:PGV852271 PQR852252:PQR852271 QAN852252:QAN852271 QKJ852252:QKJ852271 QUF852252:QUF852271 REB852252:REB852271 RNX852252:RNX852271 RXT852252:RXT852271 SHP852252:SHP852271 SRL852252:SRL852271 TBH852252:TBH852271 TLD852252:TLD852271 TUZ852252:TUZ852271 UEV852252:UEV852271 UOR852252:UOR852271 UYN852252:UYN852271 VIJ852252:VIJ852271 VSF852252:VSF852271 WCB852252:WCB852271 WLX852252:WLX852271 WVT852252:WVT852271 JH917788:JH917807 TD917788:TD917807 ACZ917788:ACZ917807 AMV917788:AMV917807 AWR917788:AWR917807 BGN917788:BGN917807 BQJ917788:BQJ917807 CAF917788:CAF917807 CKB917788:CKB917807 CTX917788:CTX917807 DDT917788:DDT917807 DNP917788:DNP917807 DXL917788:DXL917807 EHH917788:EHH917807 ERD917788:ERD917807 FAZ917788:FAZ917807 FKV917788:FKV917807 FUR917788:FUR917807 GEN917788:GEN917807 GOJ917788:GOJ917807 GYF917788:GYF917807 HIB917788:HIB917807 HRX917788:HRX917807 IBT917788:IBT917807 ILP917788:ILP917807 IVL917788:IVL917807 JFH917788:JFH917807 JPD917788:JPD917807 JYZ917788:JYZ917807 KIV917788:KIV917807 KSR917788:KSR917807 LCN917788:LCN917807 LMJ917788:LMJ917807 LWF917788:LWF917807 MGB917788:MGB917807 MPX917788:MPX917807 MZT917788:MZT917807 NJP917788:NJP917807 NTL917788:NTL917807 ODH917788:ODH917807 OND917788:OND917807 OWZ917788:OWZ917807 PGV917788:PGV917807 PQR917788:PQR917807 QAN917788:QAN917807 QKJ917788:QKJ917807 QUF917788:QUF917807 REB917788:REB917807 RNX917788:RNX917807 RXT917788:RXT917807 SHP917788:SHP917807 SRL917788:SRL917807 TBH917788:TBH917807 TLD917788:TLD917807 TUZ917788:TUZ917807 UEV917788:UEV917807 UOR917788:UOR917807 UYN917788:UYN917807 VIJ917788:VIJ917807 VSF917788:VSF917807 WCB917788:WCB917807 WLX917788:WLX917807 WVT917788:WVT917807 JH983324:JH983343 TD983324:TD983343 ACZ983324:ACZ983343 AMV983324:AMV983343 AWR983324:AWR983343 BGN983324:BGN983343 BQJ983324:BQJ983343 CAF983324:CAF983343 CKB983324:CKB983343 CTX983324:CTX983343 DDT983324:DDT983343 DNP983324:DNP983343 DXL983324:DXL983343 EHH983324:EHH983343 ERD983324:ERD983343 FAZ983324:FAZ983343 FKV983324:FKV983343 FUR983324:FUR983343 GEN983324:GEN983343 GOJ983324:GOJ983343 GYF983324:GYF983343 HIB983324:HIB983343 HRX983324:HRX983343 IBT983324:IBT983343 ILP983324:ILP983343 IVL983324:IVL983343 JFH983324:JFH983343 JPD983324:JPD983343 JYZ983324:JYZ983343 KIV983324:KIV983343 KSR983324:KSR983343 LCN983324:LCN983343 LMJ983324:LMJ983343 LWF983324:LWF983343 MGB983324:MGB983343 MPX983324:MPX983343 MZT983324:MZT983343 NJP983324:NJP983343 NTL983324:NTL983343 ODH983324:ODH983343 OND983324:OND983343 OWZ983324:OWZ983343 PGV983324:PGV983343 PQR983324:PQR983343 QAN983324:QAN983343 QKJ983324:QKJ983343 QUF983324:QUF983343 REB983324:REB983343 RNX983324:RNX983343 RXT983324:RXT983343 SHP983324:SHP983343 SRL983324:SRL983343 TBH983324:TBH983343 TLD983324:TLD983343 TUZ983324:TUZ983343 UEV983324:UEV983343 UOR983324:UOR983343 UYN983324:UYN983343 VIJ983324:VIJ983343 VSF983324:VSF983343 WCB983324:WCB983343 WLX983324:WLX983343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317:P328 N14:N328 SX35:SX287 ACT35:ACT287 AMP35:AMP287 AWL35:AWL287 BGH35:BGH287 BQD35:BQD287 BZZ35:BZZ287 CJV35:CJV287 CTR35:CTR287 DDN35:DDN287 DNJ35:DNJ287 DXF35:DXF287 EHB35:EHB287 EQX35:EQX287 FAT35:FAT287 FKP35:FKP287 FUL35:FUL287 GEH35:GEH287 GOD35:GOD287 GXZ35:GXZ287 HHV35:HHV287 HRR35:HRR287 IBN35:IBN287 ILJ35:ILJ287 IVF35:IVF287 JFB35:JFB287 JOX35:JOX287 JYT35:JYT287 KIP35:KIP287 KSL35:KSL287 LCH35:LCH287 LMD35:LMD287 LVZ35:LVZ287 MFV35:MFV287 MPR35:MPR287 MZN35:MZN287 NJJ35:NJJ287 NTF35:NTF287 ODB35:ODB287 OMX35:OMX287 OWT35:OWT287 PGP35:PGP287 PQL35:PQL287 QAH35:QAH287 QKD35:QKD287 QTZ35:QTZ287 RDV35:RDV287 RNR35:RNR287 RXN35:RXN287 SHJ35:SHJ287 SRF35:SRF287 TBB35:TBB287 TKX35:TKX287 TUT35:TUT287 UEP35:UEP287 UOL35:UOL287 UYH35:UYH287 VID35:VID287 VRZ35:VRZ287 WBV35:WBV287 WLR35:WLR287 WVN35:WVN287 JE35:JE287 TA35:TA287 ACW35:ACW287 AMS35:AMS287 AWO35:AWO287 BGK35:BGK287 BQG35:BQG287 CAC35:CAC287 CJY35:CJY287 CTU35:CTU287 DDQ35:DDQ287 DNM35:DNM287 DXI35:DXI287 EHE35:EHE287 ERA35:ERA287 FAW35:FAW287 FKS35:FKS287 FUO35:FUO287 GEK35:GEK287 GOG35:GOG287 GYC35:GYC287 HHY35:HHY287 HRU35:HRU287 IBQ35:IBQ287 ILM35:ILM287 IVI35:IVI287 JFE35:JFE287 JPA35:JPA287 JYW35:JYW287 KIS35:KIS287 KSO35:KSO287 LCK35:LCK287 LMG35:LMG287 LWC35:LWC287 MFY35:MFY287 MPU35:MPU287 MZQ35:MZQ287 NJM35:NJM287 NTI35:NTI287 ODE35:ODE287 ONA35:ONA287 OWW35:OWW287 PGS35:PGS287 PQO35:PQO287 QAK35:QAK287 QKG35:QKG287 QUC35:QUC287 RDY35:RDY287 RNU35:RNU287 RXQ35:RXQ287 SHM35:SHM287 SRI35:SRI287 TBE35:TBE287 TLA35:TLA287 TUW35:TUW287 UES35:UES287 UOO35:UOO287 UYK35:UYK287 VIG35:VIG287 VSC35:VSC287 WBY35:WBY287 WLU35:WLU287 WVQ35:WVQ287 IZ35:IZ287 SV35:SV287 ACR35:ACR287 AMN35:AMN287 AWJ35:AWJ287 BGF35:BGF287 BQB35:BQB287 BZX35:BZX287 CJT35:CJT287 CTP35:CTP287 DDL35:DDL287 DNH35:DNH287 DXD35:DXD287 EGZ35:EGZ287 EQV35:EQV287 FAR35:FAR287 FKN35:FKN287 FUJ35:FUJ287 GEF35:GEF287 GOB35:GOB287 GXX35:GXX287 HHT35:HHT287 HRP35:HRP287 IBL35:IBL287 ILH35:ILH287 IVD35:IVD287 JEZ35:JEZ287 JOV35:JOV287 JYR35:JYR287 KIN35:KIN287 KSJ35:KSJ287 LCF35:LCF287 LMB35:LMB287 LVX35:LVX287 MFT35:MFT287 MPP35:MPP287 MZL35:MZL287 NJH35:NJH287 NTD35:NTD287 OCZ35:OCZ287 OMV35:OMV287 OWR35:OWR287 PGN35:PGN287 PQJ35:PQJ287 QAF35:QAF287 QKB35:QKB287 QTX35:QTX287 RDT35:RDT287 RNP35:RNP287 RXL35:RXL287 SHH35:SHH287 SRD35:SRD287 TAZ35:TAZ287 TKV35:TKV287 TUR35:TUR287 UEN35:UEN287 UOJ35:UOJ287 UYF35:UYF287 VIB35:VIB287 VRX35:VRX287 WBT35:WBT287 WLP35:WLP287 WVL35:WVL287 JH35:JH287 TD35:TD287 ACZ35:ACZ287 AMV35:AMV287 AWR35:AWR287 BGN35:BGN287 BQJ35:BQJ287 CAF35:CAF287 CKB35:CKB287 CTX35:CTX287 DDT35:DDT287 DNP35:DNP287 DXL35:DXL287 EHH35:EHH287 ERD35:ERD287 FAZ35:FAZ287 FKV35:FKV287 FUR35:FUR287 GEN35:GEN287 GOJ35:GOJ287 GYF35:GYF287 HIB35:HIB287 HRX35:HRX287 IBT35:IBT287 ILP35:ILP287 IVL35:IVL287 JFH35:JFH287 JPD35:JPD287 JYZ35:JYZ287 KIV35:KIV287 KSR35:KSR287 LCN35:LCN287 LMJ35:LMJ287 LWF35:LWF287 MGB35:MGB287 MPX35:MPX287 MZT35:MZT287 NJP35:NJP287 NTL35:NTL287 ODH35:ODH287 OND35:OND287 OWZ35:OWZ287 PGV35:PGV287 PQR35:PQR287 QAN35:QAN287 QKJ35:QKJ287 QUF35:QUF287 REB35:REB287 RNX35:RNX287 RXT35:RXT287 SHP35:SHP287 SRL35:SRL287 TBH35:TBH287 TLD35:TLD287 TUZ35:TUZ287 UEV35:UEV287 UOR35:UOR287 UYN35:UYN287 VIJ35:VIJ287 VSF35:VSF287 WCB35:WCB287 WLX35:WLX287 WVT35:WVT287 JB35:JB287 P70:P312" xr:uid="{2A8380C4-E72C-4E87-899B-DD3966EAACEA}">
      <formula1>"$/GJ/Day, $/GJ"</formula1>
    </dataValidation>
    <dataValidation type="list" allowBlank="1" showInputMessage="1" showErrorMessage="1" sqref="WVB983324:WVB983343 D65820:D65839 IP65820:IP65839 SL65820:SL65839 ACH65820:ACH65839 AMD65820:AMD65839 AVZ65820:AVZ65839 BFV65820:BFV65839 BPR65820:BPR65839 BZN65820:BZN65839 CJJ65820:CJJ65839 CTF65820:CTF65839 DDB65820:DDB65839 DMX65820:DMX65839 DWT65820:DWT65839 EGP65820:EGP65839 EQL65820:EQL65839 FAH65820:FAH65839 FKD65820:FKD65839 FTZ65820:FTZ65839 GDV65820:GDV65839 GNR65820:GNR65839 GXN65820:GXN65839 HHJ65820:HHJ65839 HRF65820:HRF65839 IBB65820:IBB65839 IKX65820:IKX65839 IUT65820:IUT65839 JEP65820:JEP65839 JOL65820:JOL65839 JYH65820:JYH65839 KID65820:KID65839 KRZ65820:KRZ65839 LBV65820:LBV65839 LLR65820:LLR65839 LVN65820:LVN65839 MFJ65820:MFJ65839 MPF65820:MPF65839 MZB65820:MZB65839 NIX65820:NIX65839 NST65820:NST65839 OCP65820:OCP65839 OML65820:OML65839 OWH65820:OWH65839 PGD65820:PGD65839 PPZ65820:PPZ65839 PZV65820:PZV65839 QJR65820:QJR65839 QTN65820:QTN65839 RDJ65820:RDJ65839 RNF65820:RNF65839 RXB65820:RXB65839 SGX65820:SGX65839 SQT65820:SQT65839 TAP65820:TAP65839 TKL65820:TKL65839 TUH65820:TUH65839 UED65820:UED65839 UNZ65820:UNZ65839 UXV65820:UXV65839 VHR65820:VHR65839 VRN65820:VRN65839 WBJ65820:WBJ65839 WLF65820:WLF65839 WVB65820:WVB65839 D131356:D131375 IP131356:IP131375 SL131356:SL131375 ACH131356:ACH131375 AMD131356:AMD131375 AVZ131356:AVZ131375 BFV131356:BFV131375 BPR131356:BPR131375 BZN131356:BZN131375 CJJ131356:CJJ131375 CTF131356:CTF131375 DDB131356:DDB131375 DMX131356:DMX131375 DWT131356:DWT131375 EGP131356:EGP131375 EQL131356:EQL131375 FAH131356:FAH131375 FKD131356:FKD131375 FTZ131356:FTZ131375 GDV131356:GDV131375 GNR131356:GNR131375 GXN131356:GXN131375 HHJ131356:HHJ131375 HRF131356:HRF131375 IBB131356:IBB131375 IKX131356:IKX131375 IUT131356:IUT131375 JEP131356:JEP131375 JOL131356:JOL131375 JYH131356:JYH131375 KID131356:KID131375 KRZ131356:KRZ131375 LBV131356:LBV131375 LLR131356:LLR131375 LVN131356:LVN131375 MFJ131356:MFJ131375 MPF131356:MPF131375 MZB131356:MZB131375 NIX131356:NIX131375 NST131356:NST131375 OCP131356:OCP131375 OML131356:OML131375 OWH131356:OWH131375 PGD131356:PGD131375 PPZ131356:PPZ131375 PZV131356:PZV131375 QJR131356:QJR131375 QTN131356:QTN131375 RDJ131356:RDJ131375 RNF131356:RNF131375 RXB131356:RXB131375 SGX131356:SGX131375 SQT131356:SQT131375 TAP131356:TAP131375 TKL131356:TKL131375 TUH131356:TUH131375 UED131356:UED131375 UNZ131356:UNZ131375 UXV131356:UXV131375 VHR131356:VHR131375 VRN131356:VRN131375 WBJ131356:WBJ131375 WLF131356:WLF131375 WVB131356:WVB131375 D196892:D196911 IP196892:IP196911 SL196892:SL196911 ACH196892:ACH196911 AMD196892:AMD196911 AVZ196892:AVZ196911 BFV196892:BFV196911 BPR196892:BPR196911 BZN196892:BZN196911 CJJ196892:CJJ196911 CTF196892:CTF196911 DDB196892:DDB196911 DMX196892:DMX196911 DWT196892:DWT196911 EGP196892:EGP196911 EQL196892:EQL196911 FAH196892:FAH196911 FKD196892:FKD196911 FTZ196892:FTZ196911 GDV196892:GDV196911 GNR196892:GNR196911 GXN196892:GXN196911 HHJ196892:HHJ196911 HRF196892:HRF196911 IBB196892:IBB196911 IKX196892:IKX196911 IUT196892:IUT196911 JEP196892:JEP196911 JOL196892:JOL196911 JYH196892:JYH196911 KID196892:KID196911 KRZ196892:KRZ196911 LBV196892:LBV196911 LLR196892:LLR196911 LVN196892:LVN196911 MFJ196892:MFJ196911 MPF196892:MPF196911 MZB196892:MZB196911 NIX196892:NIX196911 NST196892:NST196911 OCP196892:OCP196911 OML196892:OML196911 OWH196892:OWH196911 PGD196892:PGD196911 PPZ196892:PPZ196911 PZV196892:PZV196911 QJR196892:QJR196911 QTN196892:QTN196911 RDJ196892:RDJ196911 RNF196892:RNF196911 RXB196892:RXB196911 SGX196892:SGX196911 SQT196892:SQT196911 TAP196892:TAP196911 TKL196892:TKL196911 TUH196892:TUH196911 UED196892:UED196911 UNZ196892:UNZ196911 UXV196892:UXV196911 VHR196892:VHR196911 VRN196892:VRN196911 WBJ196892:WBJ196911 WLF196892:WLF196911 WVB196892:WVB196911 D262428:D262447 IP262428:IP262447 SL262428:SL262447 ACH262428:ACH262447 AMD262428:AMD262447 AVZ262428:AVZ262447 BFV262428:BFV262447 BPR262428:BPR262447 BZN262428:BZN262447 CJJ262428:CJJ262447 CTF262428:CTF262447 DDB262428:DDB262447 DMX262428:DMX262447 DWT262428:DWT262447 EGP262428:EGP262447 EQL262428:EQL262447 FAH262428:FAH262447 FKD262428:FKD262447 FTZ262428:FTZ262447 GDV262428:GDV262447 GNR262428:GNR262447 GXN262428:GXN262447 HHJ262428:HHJ262447 HRF262428:HRF262447 IBB262428:IBB262447 IKX262428:IKX262447 IUT262428:IUT262447 JEP262428:JEP262447 JOL262428:JOL262447 JYH262428:JYH262447 KID262428:KID262447 KRZ262428:KRZ262447 LBV262428:LBV262447 LLR262428:LLR262447 LVN262428:LVN262447 MFJ262428:MFJ262447 MPF262428:MPF262447 MZB262428:MZB262447 NIX262428:NIX262447 NST262428:NST262447 OCP262428:OCP262447 OML262428:OML262447 OWH262428:OWH262447 PGD262428:PGD262447 PPZ262428:PPZ262447 PZV262428:PZV262447 QJR262428:QJR262447 QTN262428:QTN262447 RDJ262428:RDJ262447 RNF262428:RNF262447 RXB262428:RXB262447 SGX262428:SGX262447 SQT262428:SQT262447 TAP262428:TAP262447 TKL262428:TKL262447 TUH262428:TUH262447 UED262428:UED262447 UNZ262428:UNZ262447 UXV262428:UXV262447 VHR262428:VHR262447 VRN262428:VRN262447 WBJ262428:WBJ262447 WLF262428:WLF262447 WVB262428:WVB262447 D327964:D327983 IP327964:IP327983 SL327964:SL327983 ACH327964:ACH327983 AMD327964:AMD327983 AVZ327964:AVZ327983 BFV327964:BFV327983 BPR327964:BPR327983 BZN327964:BZN327983 CJJ327964:CJJ327983 CTF327964:CTF327983 DDB327964:DDB327983 DMX327964:DMX327983 DWT327964:DWT327983 EGP327964:EGP327983 EQL327964:EQL327983 FAH327964:FAH327983 FKD327964:FKD327983 FTZ327964:FTZ327983 GDV327964:GDV327983 GNR327964:GNR327983 GXN327964:GXN327983 HHJ327964:HHJ327983 HRF327964:HRF327983 IBB327964:IBB327983 IKX327964:IKX327983 IUT327964:IUT327983 JEP327964:JEP327983 JOL327964:JOL327983 JYH327964:JYH327983 KID327964:KID327983 KRZ327964:KRZ327983 LBV327964:LBV327983 LLR327964:LLR327983 LVN327964:LVN327983 MFJ327964:MFJ327983 MPF327964:MPF327983 MZB327964:MZB327983 NIX327964:NIX327983 NST327964:NST327983 OCP327964:OCP327983 OML327964:OML327983 OWH327964:OWH327983 PGD327964:PGD327983 PPZ327964:PPZ327983 PZV327964:PZV327983 QJR327964:QJR327983 QTN327964:QTN327983 RDJ327964:RDJ327983 RNF327964:RNF327983 RXB327964:RXB327983 SGX327964:SGX327983 SQT327964:SQT327983 TAP327964:TAP327983 TKL327964:TKL327983 TUH327964:TUH327983 UED327964:UED327983 UNZ327964:UNZ327983 UXV327964:UXV327983 VHR327964:VHR327983 VRN327964:VRN327983 WBJ327964:WBJ327983 WLF327964:WLF327983 WVB327964:WVB327983 D393500:D393519 IP393500:IP393519 SL393500:SL393519 ACH393500:ACH393519 AMD393500:AMD393519 AVZ393500:AVZ393519 BFV393500:BFV393519 BPR393500:BPR393519 BZN393500:BZN393519 CJJ393500:CJJ393519 CTF393500:CTF393519 DDB393500:DDB393519 DMX393500:DMX393519 DWT393500:DWT393519 EGP393500:EGP393519 EQL393500:EQL393519 FAH393500:FAH393519 FKD393500:FKD393519 FTZ393500:FTZ393519 GDV393500:GDV393519 GNR393500:GNR393519 GXN393500:GXN393519 HHJ393500:HHJ393519 HRF393500:HRF393519 IBB393500:IBB393519 IKX393500:IKX393519 IUT393500:IUT393519 JEP393500:JEP393519 JOL393500:JOL393519 JYH393500:JYH393519 KID393500:KID393519 KRZ393500:KRZ393519 LBV393500:LBV393519 LLR393500:LLR393519 LVN393500:LVN393519 MFJ393500:MFJ393519 MPF393500:MPF393519 MZB393500:MZB393519 NIX393500:NIX393519 NST393500:NST393519 OCP393500:OCP393519 OML393500:OML393519 OWH393500:OWH393519 PGD393500:PGD393519 PPZ393500:PPZ393519 PZV393500:PZV393519 QJR393500:QJR393519 QTN393500:QTN393519 RDJ393500:RDJ393519 RNF393500:RNF393519 RXB393500:RXB393519 SGX393500:SGX393519 SQT393500:SQT393519 TAP393500:TAP393519 TKL393500:TKL393519 TUH393500:TUH393519 UED393500:UED393519 UNZ393500:UNZ393519 UXV393500:UXV393519 VHR393500:VHR393519 VRN393500:VRN393519 WBJ393500:WBJ393519 WLF393500:WLF393519 WVB393500:WVB393519 D459036:D459055 IP459036:IP459055 SL459036:SL459055 ACH459036:ACH459055 AMD459036:AMD459055 AVZ459036:AVZ459055 BFV459036:BFV459055 BPR459036:BPR459055 BZN459036:BZN459055 CJJ459036:CJJ459055 CTF459036:CTF459055 DDB459036:DDB459055 DMX459036:DMX459055 DWT459036:DWT459055 EGP459036:EGP459055 EQL459036:EQL459055 FAH459036:FAH459055 FKD459036:FKD459055 FTZ459036:FTZ459055 GDV459036:GDV459055 GNR459036:GNR459055 GXN459036:GXN459055 HHJ459036:HHJ459055 HRF459036:HRF459055 IBB459036:IBB459055 IKX459036:IKX459055 IUT459036:IUT459055 JEP459036:JEP459055 JOL459036:JOL459055 JYH459036:JYH459055 KID459036:KID459055 KRZ459036:KRZ459055 LBV459036:LBV459055 LLR459036:LLR459055 LVN459036:LVN459055 MFJ459036:MFJ459055 MPF459036:MPF459055 MZB459036:MZB459055 NIX459036:NIX459055 NST459036:NST459055 OCP459036:OCP459055 OML459036:OML459055 OWH459036:OWH459055 PGD459036:PGD459055 PPZ459036:PPZ459055 PZV459036:PZV459055 QJR459036:QJR459055 QTN459036:QTN459055 RDJ459036:RDJ459055 RNF459036:RNF459055 RXB459036:RXB459055 SGX459036:SGX459055 SQT459036:SQT459055 TAP459036:TAP459055 TKL459036:TKL459055 TUH459036:TUH459055 UED459036:UED459055 UNZ459036:UNZ459055 UXV459036:UXV459055 VHR459036:VHR459055 VRN459036:VRN459055 WBJ459036:WBJ459055 WLF459036:WLF459055 WVB459036:WVB459055 D524572:D524591 IP524572:IP524591 SL524572:SL524591 ACH524572:ACH524591 AMD524572:AMD524591 AVZ524572:AVZ524591 BFV524572:BFV524591 BPR524572:BPR524591 BZN524572:BZN524591 CJJ524572:CJJ524591 CTF524572:CTF524591 DDB524572:DDB524591 DMX524572:DMX524591 DWT524572:DWT524591 EGP524572:EGP524591 EQL524572:EQL524591 FAH524572:FAH524591 FKD524572:FKD524591 FTZ524572:FTZ524591 GDV524572:GDV524591 GNR524572:GNR524591 GXN524572:GXN524591 HHJ524572:HHJ524591 HRF524572:HRF524591 IBB524572:IBB524591 IKX524572:IKX524591 IUT524572:IUT524591 JEP524572:JEP524591 JOL524572:JOL524591 JYH524572:JYH524591 KID524572:KID524591 KRZ524572:KRZ524591 LBV524572:LBV524591 LLR524572:LLR524591 LVN524572:LVN524591 MFJ524572:MFJ524591 MPF524572:MPF524591 MZB524572:MZB524591 NIX524572:NIX524591 NST524572:NST524591 OCP524572:OCP524591 OML524572:OML524591 OWH524572:OWH524591 PGD524572:PGD524591 PPZ524572:PPZ524591 PZV524572:PZV524591 QJR524572:QJR524591 QTN524572:QTN524591 RDJ524572:RDJ524591 RNF524572:RNF524591 RXB524572:RXB524591 SGX524572:SGX524591 SQT524572:SQT524591 TAP524572:TAP524591 TKL524572:TKL524591 TUH524572:TUH524591 UED524572:UED524591 UNZ524572:UNZ524591 UXV524572:UXV524591 VHR524572:VHR524591 VRN524572:VRN524591 WBJ524572:WBJ524591 WLF524572:WLF524591 WVB524572:WVB524591 D590108:D590127 IP590108:IP590127 SL590108:SL590127 ACH590108:ACH590127 AMD590108:AMD590127 AVZ590108:AVZ590127 BFV590108:BFV590127 BPR590108:BPR590127 BZN590108:BZN590127 CJJ590108:CJJ590127 CTF590108:CTF590127 DDB590108:DDB590127 DMX590108:DMX590127 DWT590108:DWT590127 EGP590108:EGP590127 EQL590108:EQL590127 FAH590108:FAH590127 FKD590108:FKD590127 FTZ590108:FTZ590127 GDV590108:GDV590127 GNR590108:GNR590127 GXN590108:GXN590127 HHJ590108:HHJ590127 HRF590108:HRF590127 IBB590108:IBB590127 IKX590108:IKX590127 IUT590108:IUT590127 JEP590108:JEP590127 JOL590108:JOL590127 JYH590108:JYH590127 KID590108:KID590127 KRZ590108:KRZ590127 LBV590108:LBV590127 LLR590108:LLR590127 LVN590108:LVN590127 MFJ590108:MFJ590127 MPF590108:MPF590127 MZB590108:MZB590127 NIX590108:NIX590127 NST590108:NST590127 OCP590108:OCP590127 OML590108:OML590127 OWH590108:OWH590127 PGD590108:PGD590127 PPZ590108:PPZ590127 PZV590108:PZV590127 QJR590108:QJR590127 QTN590108:QTN590127 RDJ590108:RDJ590127 RNF590108:RNF590127 RXB590108:RXB590127 SGX590108:SGX590127 SQT590108:SQT590127 TAP590108:TAP590127 TKL590108:TKL590127 TUH590108:TUH590127 UED590108:UED590127 UNZ590108:UNZ590127 UXV590108:UXV590127 VHR590108:VHR590127 VRN590108:VRN590127 WBJ590108:WBJ590127 WLF590108:WLF590127 WVB590108:WVB590127 D655644:D655663 IP655644:IP655663 SL655644:SL655663 ACH655644:ACH655663 AMD655644:AMD655663 AVZ655644:AVZ655663 BFV655644:BFV655663 BPR655644:BPR655663 BZN655644:BZN655663 CJJ655644:CJJ655663 CTF655644:CTF655663 DDB655644:DDB655663 DMX655644:DMX655663 DWT655644:DWT655663 EGP655644:EGP655663 EQL655644:EQL655663 FAH655644:FAH655663 FKD655644:FKD655663 FTZ655644:FTZ655663 GDV655644:GDV655663 GNR655644:GNR655663 GXN655644:GXN655663 HHJ655644:HHJ655663 HRF655644:HRF655663 IBB655644:IBB655663 IKX655644:IKX655663 IUT655644:IUT655663 JEP655644:JEP655663 JOL655644:JOL655663 JYH655644:JYH655663 KID655644:KID655663 KRZ655644:KRZ655663 LBV655644:LBV655663 LLR655644:LLR655663 LVN655644:LVN655663 MFJ655644:MFJ655663 MPF655644:MPF655663 MZB655644:MZB655663 NIX655644:NIX655663 NST655644:NST655663 OCP655644:OCP655663 OML655644:OML655663 OWH655644:OWH655663 PGD655644:PGD655663 PPZ655644:PPZ655663 PZV655644:PZV655663 QJR655644:QJR655663 QTN655644:QTN655663 RDJ655644:RDJ655663 RNF655644:RNF655663 RXB655644:RXB655663 SGX655644:SGX655663 SQT655644:SQT655663 TAP655644:TAP655663 TKL655644:TKL655663 TUH655644:TUH655663 UED655644:UED655663 UNZ655644:UNZ655663 UXV655644:UXV655663 VHR655644:VHR655663 VRN655644:VRN655663 WBJ655644:WBJ655663 WLF655644:WLF655663 WVB655644:WVB655663 D721180:D721199 IP721180:IP721199 SL721180:SL721199 ACH721180:ACH721199 AMD721180:AMD721199 AVZ721180:AVZ721199 BFV721180:BFV721199 BPR721180:BPR721199 BZN721180:BZN721199 CJJ721180:CJJ721199 CTF721180:CTF721199 DDB721180:DDB721199 DMX721180:DMX721199 DWT721180:DWT721199 EGP721180:EGP721199 EQL721180:EQL721199 FAH721180:FAH721199 FKD721180:FKD721199 FTZ721180:FTZ721199 GDV721180:GDV721199 GNR721180:GNR721199 GXN721180:GXN721199 HHJ721180:HHJ721199 HRF721180:HRF721199 IBB721180:IBB721199 IKX721180:IKX721199 IUT721180:IUT721199 JEP721180:JEP721199 JOL721180:JOL721199 JYH721180:JYH721199 KID721180:KID721199 KRZ721180:KRZ721199 LBV721180:LBV721199 LLR721180:LLR721199 LVN721180:LVN721199 MFJ721180:MFJ721199 MPF721180:MPF721199 MZB721180:MZB721199 NIX721180:NIX721199 NST721180:NST721199 OCP721180:OCP721199 OML721180:OML721199 OWH721180:OWH721199 PGD721180:PGD721199 PPZ721180:PPZ721199 PZV721180:PZV721199 QJR721180:QJR721199 QTN721180:QTN721199 RDJ721180:RDJ721199 RNF721180:RNF721199 RXB721180:RXB721199 SGX721180:SGX721199 SQT721180:SQT721199 TAP721180:TAP721199 TKL721180:TKL721199 TUH721180:TUH721199 UED721180:UED721199 UNZ721180:UNZ721199 UXV721180:UXV721199 VHR721180:VHR721199 VRN721180:VRN721199 WBJ721180:WBJ721199 WLF721180:WLF721199 WVB721180:WVB721199 D786716:D786735 IP786716:IP786735 SL786716:SL786735 ACH786716:ACH786735 AMD786716:AMD786735 AVZ786716:AVZ786735 BFV786716:BFV786735 BPR786716:BPR786735 BZN786716:BZN786735 CJJ786716:CJJ786735 CTF786716:CTF786735 DDB786716:DDB786735 DMX786716:DMX786735 DWT786716:DWT786735 EGP786716:EGP786735 EQL786716:EQL786735 FAH786716:FAH786735 FKD786716:FKD786735 FTZ786716:FTZ786735 GDV786716:GDV786735 GNR786716:GNR786735 GXN786716:GXN786735 HHJ786716:HHJ786735 HRF786716:HRF786735 IBB786716:IBB786735 IKX786716:IKX786735 IUT786716:IUT786735 JEP786716:JEP786735 JOL786716:JOL786735 JYH786716:JYH786735 KID786716:KID786735 KRZ786716:KRZ786735 LBV786716:LBV786735 LLR786716:LLR786735 LVN786716:LVN786735 MFJ786716:MFJ786735 MPF786716:MPF786735 MZB786716:MZB786735 NIX786716:NIX786735 NST786716:NST786735 OCP786716:OCP786735 OML786716:OML786735 OWH786716:OWH786735 PGD786716:PGD786735 PPZ786716:PPZ786735 PZV786716:PZV786735 QJR786716:QJR786735 QTN786716:QTN786735 RDJ786716:RDJ786735 RNF786716:RNF786735 RXB786716:RXB786735 SGX786716:SGX786735 SQT786716:SQT786735 TAP786716:TAP786735 TKL786716:TKL786735 TUH786716:TUH786735 UED786716:UED786735 UNZ786716:UNZ786735 UXV786716:UXV786735 VHR786716:VHR786735 VRN786716:VRN786735 WBJ786716:WBJ786735 WLF786716:WLF786735 WVB786716:WVB786735 D852252:D852271 IP852252:IP852271 SL852252:SL852271 ACH852252:ACH852271 AMD852252:AMD852271 AVZ852252:AVZ852271 BFV852252:BFV852271 BPR852252:BPR852271 BZN852252:BZN852271 CJJ852252:CJJ852271 CTF852252:CTF852271 DDB852252:DDB852271 DMX852252:DMX852271 DWT852252:DWT852271 EGP852252:EGP852271 EQL852252:EQL852271 FAH852252:FAH852271 FKD852252:FKD852271 FTZ852252:FTZ852271 GDV852252:GDV852271 GNR852252:GNR852271 GXN852252:GXN852271 HHJ852252:HHJ852271 HRF852252:HRF852271 IBB852252:IBB852271 IKX852252:IKX852271 IUT852252:IUT852271 JEP852252:JEP852271 JOL852252:JOL852271 JYH852252:JYH852271 KID852252:KID852271 KRZ852252:KRZ852271 LBV852252:LBV852271 LLR852252:LLR852271 LVN852252:LVN852271 MFJ852252:MFJ852271 MPF852252:MPF852271 MZB852252:MZB852271 NIX852252:NIX852271 NST852252:NST852271 OCP852252:OCP852271 OML852252:OML852271 OWH852252:OWH852271 PGD852252:PGD852271 PPZ852252:PPZ852271 PZV852252:PZV852271 QJR852252:QJR852271 QTN852252:QTN852271 RDJ852252:RDJ852271 RNF852252:RNF852271 RXB852252:RXB852271 SGX852252:SGX852271 SQT852252:SQT852271 TAP852252:TAP852271 TKL852252:TKL852271 TUH852252:TUH852271 UED852252:UED852271 UNZ852252:UNZ852271 UXV852252:UXV852271 VHR852252:VHR852271 VRN852252:VRN852271 WBJ852252:WBJ852271 WLF852252:WLF852271 WVB852252:WVB852271 D917788:D917807 IP917788:IP917807 SL917788:SL917807 ACH917788:ACH917807 AMD917788:AMD917807 AVZ917788:AVZ917807 BFV917788:BFV917807 BPR917788:BPR917807 BZN917788:BZN917807 CJJ917788:CJJ917807 CTF917788:CTF917807 DDB917788:DDB917807 DMX917788:DMX917807 DWT917788:DWT917807 EGP917788:EGP917807 EQL917788:EQL917807 FAH917788:FAH917807 FKD917788:FKD917807 FTZ917788:FTZ917807 GDV917788:GDV917807 GNR917788:GNR917807 GXN917788:GXN917807 HHJ917788:HHJ917807 HRF917788:HRF917807 IBB917788:IBB917807 IKX917788:IKX917807 IUT917788:IUT917807 JEP917788:JEP917807 JOL917788:JOL917807 JYH917788:JYH917807 KID917788:KID917807 KRZ917788:KRZ917807 LBV917788:LBV917807 LLR917788:LLR917807 LVN917788:LVN917807 MFJ917788:MFJ917807 MPF917788:MPF917807 MZB917788:MZB917807 NIX917788:NIX917807 NST917788:NST917807 OCP917788:OCP917807 OML917788:OML917807 OWH917788:OWH917807 PGD917788:PGD917807 PPZ917788:PPZ917807 PZV917788:PZV917807 QJR917788:QJR917807 QTN917788:QTN917807 RDJ917788:RDJ917807 RNF917788:RNF917807 RXB917788:RXB917807 SGX917788:SGX917807 SQT917788:SQT917807 TAP917788:TAP917807 TKL917788:TKL917807 TUH917788:TUH917807 UED917788:UED917807 UNZ917788:UNZ917807 UXV917788:UXV917807 VHR917788:VHR917807 VRN917788:VRN917807 WBJ917788:WBJ917807 WLF917788:WLF917807 WVB917788:WVB917807 D983324:D983343 IP983324:IP983343 SL983324:SL983343 ACH983324:ACH983343 AMD983324:AMD983343 AVZ983324:AVZ983343 BFV983324:BFV983343 BPR983324:BPR983343 BZN983324:BZN983343 CJJ983324:CJJ983343 CTF983324:CTF983343 DDB983324:DDB983343 DMX983324:DMX983343 DWT983324:DWT983343 EGP983324:EGP983343 EQL983324:EQL983343 FAH983324:FAH983343 FKD983324:FKD983343 FTZ983324:FTZ983343 GDV983324:GDV983343 GNR983324:GNR983343 GXN983324:GXN983343 HHJ983324:HHJ983343 HRF983324:HRF983343 IBB983324:IBB983343 IKX983324:IKX983343 IUT983324:IUT983343 JEP983324:JEP983343 JOL983324:JOL983343 JYH983324:JYH983343 KID983324:KID983343 KRZ983324:KRZ983343 LBV983324:LBV983343 LLR983324:LLR983343 LVN983324:LVN983343 MFJ983324:MFJ983343 MPF983324:MPF983343 MZB983324:MZB983343 NIX983324:NIX983343 NST983324:NST983343 OCP983324:OCP983343 OML983324:OML983343 OWH983324:OWH983343 PGD983324:PGD983343 PPZ983324:PPZ983343 PZV983324:PZV983343 QJR983324:QJR983343 QTN983324:QTN983343 RDJ983324:RDJ983343 RNF983324:RNF983343 RXB983324:RXB983343 SGX983324:SGX983343 SQT983324:SQT983343 TAP983324:TAP983343 TKL983324:TKL983343 TUH983324:TUH983343 UED983324:UED983343 UNZ983324:UNZ983343 UXV983324:UXV983343 VHR983324:VHR983343 VRN983324:VRN983343 WBJ983324:WBJ983343 WLF983324:WLF983343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IP35:IP287 SL35:SL287 ACH35:ACH287 AMD35:AMD287 AVZ35:AVZ287 BFV35:BFV287 BPR35:BPR287 BZN35:BZN287 CJJ35:CJJ287 CTF35:CTF287 DDB35:DDB287 DMX35:DMX287 DWT35:DWT287 EGP35:EGP287 EQL35:EQL287 FAH35:FAH287 FKD35:FKD287 FTZ35:FTZ287 GDV35:GDV287 GNR35:GNR287 GXN35:GXN287 HHJ35:HHJ287 HRF35:HRF287 IBB35:IBB287 IKX35:IKX287 IUT35:IUT287 JEP35:JEP287 JOL35:JOL287 JYH35:JYH287 KID35:KID287 KRZ35:KRZ287 LBV35:LBV287 LLR35:LLR287 LVN35:LVN287 MFJ35:MFJ287 MPF35:MPF287 MZB35:MZB287 NIX35:NIX287 NST35:NST287 OCP35:OCP287 OML35:OML287 OWH35:OWH287 PGD35:PGD287 PPZ35:PPZ287 PZV35:PZV287 QJR35:QJR287 QTN35:QTN287 RDJ35:RDJ287 RNF35:RNF287 RXB35:RXB287 SGX35:SGX287 SQT35:SQT287 TAP35:TAP287 TKL35:TKL287 TUH35:TUH287 UED35:UED287 UNZ35:UNZ287 UXV35:UXV287 VHR35:VHR287 VRN35:VRN287 WBJ35:WBJ287 WLF35:WLF287 WVB35:WVB287"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28"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Ee Siew Ong</cp:lastModifiedBy>
  <dcterms:created xsi:type="dcterms:W3CDTF">2023-08-17T06:17:31Z</dcterms:created>
  <dcterms:modified xsi:type="dcterms:W3CDTF">2025-04-17T00:26:48Z</dcterms:modified>
</cp:coreProperties>
</file>